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960" windowHeight="11940" activeTab="0"/>
  </bookViews>
  <sheets>
    <sheet name="Elenco" sheetId="1" r:id="rId1"/>
  </sheets>
  <definedNames/>
  <calcPr fullCalcOnLoad="1"/>
</workbook>
</file>

<file path=xl/sharedStrings.xml><?xml version="1.0" encoding="utf-8"?>
<sst xmlns="http://schemas.openxmlformats.org/spreadsheetml/2006/main" count="156" uniqueCount="67">
  <si>
    <t>Anno</t>
  </si>
  <si>
    <t>Documento</t>
  </si>
  <si>
    <t>Data</t>
  </si>
  <si>
    <t>Importo</t>
  </si>
  <si>
    <t>IVA</t>
  </si>
  <si>
    <t>Oneri</t>
  </si>
  <si>
    <t>Data Scadenza</t>
  </si>
  <si>
    <t>Data Movimento</t>
  </si>
  <si>
    <t>Ritardo gg</t>
  </si>
  <si>
    <t>Soggetto a Split-Payment</t>
  </si>
  <si>
    <t>Importo Fatture Pagate nel periodo</t>
  </si>
  <si>
    <t>Imp.Fatt X Ritardo gg</t>
  </si>
  <si>
    <t>2023</t>
  </si>
  <si>
    <t>28/PA</t>
  </si>
  <si>
    <t>S</t>
  </si>
  <si>
    <t>FS/171</t>
  </si>
  <si>
    <t>27/PA</t>
  </si>
  <si>
    <t>107/PA</t>
  </si>
  <si>
    <t>343/00</t>
  </si>
  <si>
    <t>N</t>
  </si>
  <si>
    <t>1023092274</t>
  </si>
  <si>
    <t>475</t>
  </si>
  <si>
    <t>2/39</t>
  </si>
  <si>
    <t>46-2023</t>
  </si>
  <si>
    <t>3/Agrit.</t>
  </si>
  <si>
    <t>65</t>
  </si>
  <si>
    <t>11/00/96</t>
  </si>
  <si>
    <t>V3-13485</t>
  </si>
  <si>
    <t>456/00</t>
  </si>
  <si>
    <t>43697</t>
  </si>
  <si>
    <t>41/PA</t>
  </si>
  <si>
    <t>40/PA</t>
  </si>
  <si>
    <t>108/PA</t>
  </si>
  <si>
    <t>FPA 15/23</t>
  </si>
  <si>
    <t>800661</t>
  </si>
  <si>
    <t>800662</t>
  </si>
  <si>
    <t>1988</t>
  </si>
  <si>
    <t>V3-15407</t>
  </si>
  <si>
    <t>56/4</t>
  </si>
  <si>
    <t>5/11</t>
  </si>
  <si>
    <t>1023135719</t>
  </si>
  <si>
    <t>46/FE</t>
  </si>
  <si>
    <t>800780</t>
  </si>
  <si>
    <t>54</t>
  </si>
  <si>
    <t>4600000086</t>
  </si>
  <si>
    <t>3/A</t>
  </si>
  <si>
    <t>77/PA</t>
  </si>
  <si>
    <t>1023146336</t>
  </si>
  <si>
    <t>44/PA</t>
  </si>
  <si>
    <t>38</t>
  </si>
  <si>
    <t>4/003</t>
  </si>
  <si>
    <t>MF/00/938</t>
  </si>
  <si>
    <t>12/001</t>
  </si>
  <si>
    <t>2497</t>
  </si>
  <si>
    <t>16/FO</t>
  </si>
  <si>
    <t>10</t>
  </si>
  <si>
    <t>1/PA</t>
  </si>
  <si>
    <t>2/PA</t>
  </si>
  <si>
    <t>779</t>
  </si>
  <si>
    <t>FPA 23/23</t>
  </si>
  <si>
    <t>V3-20143</t>
  </si>
  <si>
    <t xml:space="preserve">Totali </t>
  </si>
  <si>
    <t>Totale colonna L</t>
  </si>
  <si>
    <t>Indice pagamenti=</t>
  </si>
  <si>
    <t xml:space="preserve">----------------------------------  = </t>
  </si>
  <si>
    <t>Totale colonna K</t>
  </si>
  <si>
    <t>Istituto Comprensivo Statale "Teresio Olivelli" - Villa Carcina
Rilevazione della tempestività dei pagamenti delle transazioni commerciali ex art. 41, c. I, DL 66/2014
Periodo Aprile - Giugno 2023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</si>
</sst>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.00"/>
    <numFmt numFmtId="173" formatCode="[$-410]dddd\ d\ mmmm\ yyyy"/>
  </numFmts>
  <fonts count="36">
    <font>
      <sz val="10"/>
      <name val="Arial"/>
      <family val="0"/>
    </font>
    <font>
      <b/>
      <sz val="11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172" fontId="1" fillId="0" borderId="10" xfId="0" applyNumberFormat="1" applyFont="1" applyBorder="1" applyAlignment="1">
      <alignment horizontal="right" vertical="center" wrapText="1"/>
    </xf>
    <xf numFmtId="172" fontId="1" fillId="0" borderId="10" xfId="0" applyNumberFormat="1" applyFont="1" applyBorder="1" applyAlignment="1">
      <alignment horizontal="right" vertical="center" wrapText="1"/>
    </xf>
    <xf numFmtId="14" fontId="0" fillId="0" borderId="10" xfId="0" applyNumberFormat="1" applyFont="1" applyBorder="1" applyAlignment="1">
      <alignment horizontal="right" vertical="center" wrapText="1"/>
    </xf>
    <xf numFmtId="1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1" xfId="46" applyBorder="1" applyAlignment="1">
      <alignment horizontal="center" wrapText="1"/>
      <protection/>
    </xf>
    <xf numFmtId="0" fontId="0" fillId="0" borderId="12" xfId="46" applyBorder="1" applyAlignment="1">
      <alignment horizontal="center"/>
      <protection/>
    </xf>
    <xf numFmtId="0" fontId="0" fillId="0" borderId="13" xfId="46" applyBorder="1" applyAlignment="1">
      <alignment horizontal="center"/>
      <protection/>
    </xf>
    <xf numFmtId="0" fontId="0" fillId="0" borderId="14" xfId="46" applyBorder="1" applyAlignment="1">
      <alignment horizontal="center"/>
      <protection/>
    </xf>
    <xf numFmtId="0" fontId="0" fillId="0" borderId="0" xfId="46" applyAlignment="1">
      <alignment horizontal="center"/>
      <protection/>
    </xf>
    <xf numFmtId="0" fontId="0" fillId="0" borderId="15" xfId="46" applyBorder="1" applyAlignment="1">
      <alignment horizontal="center"/>
      <protection/>
    </xf>
    <xf numFmtId="0" fontId="0" fillId="0" borderId="16" xfId="46" applyBorder="1" applyAlignment="1">
      <alignment horizontal="center"/>
      <protection/>
    </xf>
    <xf numFmtId="0" fontId="0" fillId="0" borderId="17" xfId="46" applyBorder="1" applyAlignment="1">
      <alignment horizontal="center"/>
      <protection/>
    </xf>
    <xf numFmtId="0" fontId="0" fillId="0" borderId="18" xfId="46" applyBorder="1" applyAlignment="1">
      <alignment horizontal="center"/>
      <protection/>
    </xf>
    <xf numFmtId="0" fontId="1" fillId="33" borderId="10" xfId="0" applyFont="1" applyFill="1" applyBorder="1" applyAlignment="1">
      <alignment horizontal="center" vertical="center" wrapText="1"/>
    </xf>
    <xf numFmtId="172" fontId="0" fillId="33" borderId="10" xfId="0" applyNumberFormat="1" applyFont="1" applyFill="1" applyBorder="1" applyAlignment="1">
      <alignment horizontal="right" vertical="center" wrapText="1"/>
    </xf>
    <xf numFmtId="0" fontId="0" fillId="33" borderId="10" xfId="0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showGridLines="0" tabSelected="1" zoomScalePageLayoutView="0" workbookViewId="0" topLeftCell="B1">
      <selection activeCell="O29" sqref="O29"/>
    </sheetView>
  </sheetViews>
  <sheetFormatPr defaultColWidth="9.140625" defaultRowHeight="12.75"/>
  <cols>
    <col min="1" max="1" width="16.28125" style="0" hidden="1" customWidth="1"/>
    <col min="2" max="2" width="14.421875" style="0" customWidth="1"/>
    <col min="3" max="3" width="10.140625" style="0" bestFit="1" customWidth="1"/>
    <col min="4" max="4" width="8.7109375" style="0" hidden="1" customWidth="1"/>
    <col min="5" max="5" width="7.00390625" style="0" hidden="1" customWidth="1"/>
    <col min="6" max="6" width="6.7109375" style="0" hidden="1" customWidth="1"/>
    <col min="7" max="7" width="10.8515625" style="0" bestFit="1" customWidth="1"/>
    <col min="8" max="8" width="12.28125" style="0" bestFit="1" customWidth="1"/>
    <col min="9" max="9" width="8.421875" style="0" bestFit="1" customWidth="1"/>
    <col min="10" max="10" width="15.00390625" style="0" hidden="1" customWidth="1"/>
    <col min="11" max="11" width="14.421875" style="0" customWidth="1"/>
    <col min="12" max="12" width="14.7109375" style="0" customWidth="1"/>
  </cols>
  <sheetData>
    <row r="1" spans="2:12" ht="12.75">
      <c r="B1" s="17" t="s">
        <v>66</v>
      </c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2:12" ht="12.75">
      <c r="B2" s="20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2:12" ht="12.75">
      <c r="B3" s="23"/>
      <c r="C3" s="24"/>
      <c r="D3" s="24"/>
      <c r="E3" s="24"/>
      <c r="F3" s="24"/>
      <c r="G3" s="24"/>
      <c r="H3" s="24"/>
      <c r="I3" s="24"/>
      <c r="J3" s="24"/>
      <c r="K3" s="24"/>
      <c r="L3" s="25"/>
    </row>
    <row r="4" spans="1:12" ht="66" customHeight="1">
      <c r="A4" s="4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26" t="s">
        <v>7</v>
      </c>
      <c r="I4" s="26" t="s">
        <v>8</v>
      </c>
      <c r="J4" s="26" t="s">
        <v>9</v>
      </c>
      <c r="K4" s="26" t="s">
        <v>10</v>
      </c>
      <c r="L4" s="26" t="s">
        <v>11</v>
      </c>
    </row>
    <row r="5" spans="1:12" ht="12.75">
      <c r="A5" s="5" t="s">
        <v>12</v>
      </c>
      <c r="B5" s="15" t="s">
        <v>13</v>
      </c>
      <c r="C5" s="12">
        <v>45016</v>
      </c>
      <c r="D5" s="7">
        <v>636.36</v>
      </c>
      <c r="E5" s="7">
        <v>63.64</v>
      </c>
      <c r="F5" s="7">
        <v>0</v>
      </c>
      <c r="G5" s="12">
        <v>45046</v>
      </c>
      <c r="H5" s="12">
        <v>45035</v>
      </c>
      <c r="I5" s="5">
        <v>-11</v>
      </c>
      <c r="J5" s="6" t="s">
        <v>14</v>
      </c>
      <c r="K5" s="7">
        <f>IF(J5="N",SUM(D5,E5,F5),SUM(D5,F5))</f>
        <v>636.36</v>
      </c>
      <c r="L5" s="27">
        <f>PRODUCT(I5,K5)</f>
        <v>-6999.96</v>
      </c>
    </row>
    <row r="6" spans="1:12" ht="12.75">
      <c r="A6" s="5" t="s">
        <v>12</v>
      </c>
      <c r="B6" s="15" t="s">
        <v>15</v>
      </c>
      <c r="C6" s="12">
        <v>45016</v>
      </c>
      <c r="D6" s="7">
        <v>400.77</v>
      </c>
      <c r="E6" s="7">
        <v>81.91</v>
      </c>
      <c r="F6" s="7">
        <v>0</v>
      </c>
      <c r="G6" s="12">
        <v>45046</v>
      </c>
      <c r="H6" s="12">
        <v>45035</v>
      </c>
      <c r="I6" s="5">
        <v>-11</v>
      </c>
      <c r="J6" s="6" t="s">
        <v>14</v>
      </c>
      <c r="K6" s="7">
        <f>IF(J6="N",SUM(D6,E6,F6),SUM(D6,F6))</f>
        <v>400.77</v>
      </c>
      <c r="L6" s="27">
        <f>PRODUCT(I6,K6)</f>
        <v>-4408.469999999999</v>
      </c>
    </row>
    <row r="7" spans="1:12" ht="12.75">
      <c r="A7" s="5" t="s">
        <v>12</v>
      </c>
      <c r="B7" s="15" t="s">
        <v>16</v>
      </c>
      <c r="C7" s="12">
        <v>45016</v>
      </c>
      <c r="D7" s="7">
        <v>2563.64</v>
      </c>
      <c r="E7" s="7">
        <v>256.36</v>
      </c>
      <c r="F7" s="7">
        <v>0</v>
      </c>
      <c r="G7" s="12">
        <v>45046</v>
      </c>
      <c r="H7" s="12">
        <v>45035</v>
      </c>
      <c r="I7" s="5">
        <v>-11</v>
      </c>
      <c r="J7" s="6" t="s">
        <v>14</v>
      </c>
      <c r="K7" s="7">
        <f>IF(J7="N",SUM(D7,E7,F7),SUM(D7,F7))</f>
        <v>2563.64</v>
      </c>
      <c r="L7" s="27">
        <f>PRODUCT(I7,K7)</f>
        <v>-28200.039999999997</v>
      </c>
    </row>
    <row r="8" spans="1:12" ht="12.75">
      <c r="A8" s="5" t="s">
        <v>12</v>
      </c>
      <c r="B8" s="15" t="s">
        <v>17</v>
      </c>
      <c r="C8" s="12">
        <v>45016</v>
      </c>
      <c r="D8" s="7">
        <v>2295.08</v>
      </c>
      <c r="E8" s="8">
        <v>504.92</v>
      </c>
      <c r="F8" s="8">
        <v>0</v>
      </c>
      <c r="G8" s="13">
        <v>45046</v>
      </c>
      <c r="H8" s="13">
        <v>45035</v>
      </c>
      <c r="I8" s="14">
        <v>-11</v>
      </c>
      <c r="J8" s="8" t="s">
        <v>14</v>
      </c>
      <c r="K8" s="8">
        <f>IF(J8="N",SUM(D8,E8,F8),SUM(D8,F8))</f>
        <v>2295.08</v>
      </c>
      <c r="L8" s="28">
        <f>PRODUCT(I8,K8)</f>
        <v>-25245.879999999997</v>
      </c>
    </row>
    <row r="9" spans="1:12" ht="12.75">
      <c r="A9" s="8" t="s">
        <v>12</v>
      </c>
      <c r="B9" s="16" t="s">
        <v>18</v>
      </c>
      <c r="C9" s="13">
        <v>45023</v>
      </c>
      <c r="D9" s="8">
        <v>231</v>
      </c>
      <c r="E9" s="8">
        <v>0</v>
      </c>
      <c r="F9" s="8">
        <v>0</v>
      </c>
      <c r="G9" s="13">
        <v>45077</v>
      </c>
      <c r="H9" s="13">
        <v>45083</v>
      </c>
      <c r="I9" s="14">
        <v>6</v>
      </c>
      <c r="J9" s="8" t="s">
        <v>19</v>
      </c>
      <c r="K9" s="8">
        <f>IF(J9="N",SUM(D9,E9,F9),SUM(D9,F9))</f>
        <v>231</v>
      </c>
      <c r="L9" s="28">
        <f>PRODUCT(I9,K9)</f>
        <v>1386</v>
      </c>
    </row>
    <row r="10" spans="1:12" ht="12.75">
      <c r="A10" s="8" t="s">
        <v>12</v>
      </c>
      <c r="B10" s="16" t="s">
        <v>20</v>
      </c>
      <c r="C10" s="13">
        <v>45028</v>
      </c>
      <c r="D10" s="8">
        <v>485.31</v>
      </c>
      <c r="E10" s="8">
        <v>0</v>
      </c>
      <c r="F10" s="8">
        <v>0</v>
      </c>
      <c r="G10" s="13">
        <v>45058</v>
      </c>
      <c r="H10" s="13">
        <v>45035</v>
      </c>
      <c r="I10" s="14">
        <v>-23</v>
      </c>
      <c r="J10" s="8" t="s">
        <v>19</v>
      </c>
      <c r="K10" s="8">
        <f>IF(J10="N",SUM(D10,E10,F10),SUM(D10,F10))</f>
        <v>485.31</v>
      </c>
      <c r="L10" s="28">
        <f>PRODUCT(I10,K10)</f>
        <v>-11162.13</v>
      </c>
    </row>
    <row r="11" spans="1:12" ht="12.75">
      <c r="A11" s="8" t="s">
        <v>12</v>
      </c>
      <c r="B11" s="16" t="s">
        <v>21</v>
      </c>
      <c r="C11" s="13">
        <v>45028</v>
      </c>
      <c r="D11" s="8">
        <v>78</v>
      </c>
      <c r="E11" s="8">
        <v>17.16</v>
      </c>
      <c r="F11" s="8">
        <v>0</v>
      </c>
      <c r="G11" s="13">
        <v>45077</v>
      </c>
      <c r="H11" s="13">
        <v>45035</v>
      </c>
      <c r="I11" s="14">
        <v>-42</v>
      </c>
      <c r="J11" s="8" t="s">
        <v>14</v>
      </c>
      <c r="K11" s="8">
        <f>IF(J11="N",SUM(D11,E11,F11),SUM(D11,F11))</f>
        <v>78</v>
      </c>
      <c r="L11" s="28">
        <f>PRODUCT(I11,K11)</f>
        <v>-3276</v>
      </c>
    </row>
    <row r="12" spans="1:12" ht="12.75">
      <c r="A12" s="8" t="s">
        <v>12</v>
      </c>
      <c r="B12" s="16" t="s">
        <v>24</v>
      </c>
      <c r="C12" s="13">
        <v>45028</v>
      </c>
      <c r="D12" s="8">
        <v>1063.64</v>
      </c>
      <c r="E12" s="8">
        <v>90.36</v>
      </c>
      <c r="F12" s="8">
        <v>0</v>
      </c>
      <c r="G12" s="13">
        <v>45028</v>
      </c>
      <c r="H12" s="13">
        <v>45037</v>
      </c>
      <c r="I12" s="14">
        <v>9</v>
      </c>
      <c r="J12" s="8" t="s">
        <v>19</v>
      </c>
      <c r="K12" s="8">
        <f>IF(J12="N",SUM(D12,E12,F12),SUM(D12,F12))</f>
        <v>1154</v>
      </c>
      <c r="L12" s="28">
        <f>PRODUCT(I12,K12)</f>
        <v>10386</v>
      </c>
    </row>
    <row r="13" spans="1:12" ht="12.75">
      <c r="A13" s="8" t="s">
        <v>12</v>
      </c>
      <c r="B13" s="16" t="s">
        <v>23</v>
      </c>
      <c r="C13" s="13">
        <v>45034</v>
      </c>
      <c r="D13" s="8">
        <v>185</v>
      </c>
      <c r="E13" s="8">
        <v>0</v>
      </c>
      <c r="F13" s="8">
        <v>0</v>
      </c>
      <c r="G13" s="13">
        <v>45067</v>
      </c>
      <c r="H13" s="13">
        <v>45037</v>
      </c>
      <c r="I13" s="14">
        <v>-30</v>
      </c>
      <c r="J13" s="8" t="s">
        <v>19</v>
      </c>
      <c r="K13" s="8">
        <f>IF(J13="N",SUM(D13,E13,F13),SUM(D13,F13))</f>
        <v>185</v>
      </c>
      <c r="L13" s="28">
        <f>PRODUCT(I13,K13)</f>
        <v>-5550</v>
      </c>
    </row>
    <row r="14" spans="1:12" ht="12.75">
      <c r="A14" s="8" t="s">
        <v>12</v>
      </c>
      <c r="B14" s="16" t="s">
        <v>26</v>
      </c>
      <c r="C14" s="13">
        <v>45035</v>
      </c>
      <c r="D14" s="8">
        <v>189</v>
      </c>
      <c r="E14" s="8">
        <v>0</v>
      </c>
      <c r="F14" s="8">
        <v>0</v>
      </c>
      <c r="G14" s="13">
        <v>45065</v>
      </c>
      <c r="H14" s="13">
        <v>45044</v>
      </c>
      <c r="I14" s="14">
        <v>-21</v>
      </c>
      <c r="J14" s="8" t="s">
        <v>19</v>
      </c>
      <c r="K14" s="8">
        <f>IF(J14="N",SUM(D14,E14,F14),SUM(D14,F14))</f>
        <v>189</v>
      </c>
      <c r="L14" s="28">
        <f>PRODUCT(I14,K14)</f>
        <v>-3969</v>
      </c>
    </row>
    <row r="15" spans="1:12" ht="12.75">
      <c r="A15" s="8" t="s">
        <v>12</v>
      </c>
      <c r="B15" s="16" t="s">
        <v>22</v>
      </c>
      <c r="C15" s="13">
        <v>45036</v>
      </c>
      <c r="D15" s="8">
        <v>324</v>
      </c>
      <c r="E15" s="8">
        <v>0</v>
      </c>
      <c r="F15" s="8">
        <v>0</v>
      </c>
      <c r="G15" s="13">
        <v>45036</v>
      </c>
      <c r="H15" s="13">
        <v>45037</v>
      </c>
      <c r="I15" s="14">
        <v>1</v>
      </c>
      <c r="J15" s="8" t="s">
        <v>19</v>
      </c>
      <c r="K15" s="8">
        <f>IF(J15="N",SUM(D15,E15,F15),SUM(D15,F15))</f>
        <v>324</v>
      </c>
      <c r="L15" s="28">
        <f>PRODUCT(I15,K15)</f>
        <v>324</v>
      </c>
    </row>
    <row r="16" spans="1:12" ht="12.75">
      <c r="A16" s="8" t="s">
        <v>12</v>
      </c>
      <c r="B16" s="16" t="s">
        <v>25</v>
      </c>
      <c r="C16" s="13">
        <v>45037</v>
      </c>
      <c r="D16" s="8">
        <v>359.09</v>
      </c>
      <c r="E16" s="8">
        <v>35.91</v>
      </c>
      <c r="F16" s="8">
        <v>0</v>
      </c>
      <c r="G16" s="13">
        <v>45067</v>
      </c>
      <c r="H16" s="13">
        <v>45044</v>
      </c>
      <c r="I16" s="14">
        <v>-23</v>
      </c>
      <c r="J16" s="8" t="s">
        <v>14</v>
      </c>
      <c r="K16" s="8">
        <f>IF(J16="N",SUM(D16,E16,F16),SUM(D16,F16))</f>
        <v>359.09</v>
      </c>
      <c r="L16" s="28">
        <f>PRODUCT(I16,K16)</f>
        <v>-8259.07</v>
      </c>
    </row>
    <row r="17" spans="1:12" ht="12.75">
      <c r="A17" s="8" t="s">
        <v>12</v>
      </c>
      <c r="B17" s="16" t="s">
        <v>27</v>
      </c>
      <c r="C17" s="13">
        <v>45037</v>
      </c>
      <c r="D17" s="8">
        <v>30.48</v>
      </c>
      <c r="E17" s="8">
        <v>6.71</v>
      </c>
      <c r="F17" s="8">
        <v>0</v>
      </c>
      <c r="G17" s="13">
        <v>45079</v>
      </c>
      <c r="H17" s="13">
        <v>45044</v>
      </c>
      <c r="I17" s="14">
        <v>-35</v>
      </c>
      <c r="J17" s="8" t="s">
        <v>14</v>
      </c>
      <c r="K17" s="8">
        <f>IF(J17="N",SUM(D17,E17,F17),SUM(D17,F17))</f>
        <v>30.48</v>
      </c>
      <c r="L17" s="28">
        <f>PRODUCT(I17,K17)</f>
        <v>-1066.8</v>
      </c>
    </row>
    <row r="18" spans="1:12" ht="12.75">
      <c r="A18" s="8" t="s">
        <v>12</v>
      </c>
      <c r="B18" s="16" t="s">
        <v>50</v>
      </c>
      <c r="C18" s="13">
        <v>45037</v>
      </c>
      <c r="D18" s="8">
        <v>1100</v>
      </c>
      <c r="E18" s="8">
        <v>242</v>
      </c>
      <c r="F18" s="8">
        <v>0</v>
      </c>
      <c r="G18" s="13">
        <v>45037</v>
      </c>
      <c r="H18" s="13">
        <v>45085</v>
      </c>
      <c r="I18" s="14">
        <v>48</v>
      </c>
      <c r="J18" s="8" t="s">
        <v>14</v>
      </c>
      <c r="K18" s="8">
        <f>IF(J18="N",SUM(D18,E18,F18),SUM(D18,F18))</f>
        <v>1100</v>
      </c>
      <c r="L18" s="28">
        <f>PRODUCT(I18,K18)</f>
        <v>52800</v>
      </c>
    </row>
    <row r="19" spans="1:12" ht="12.75">
      <c r="A19" s="8" t="s">
        <v>12</v>
      </c>
      <c r="B19" s="16" t="s">
        <v>28</v>
      </c>
      <c r="C19" s="13">
        <v>45040</v>
      </c>
      <c r="D19" s="8">
        <v>216</v>
      </c>
      <c r="E19" s="8">
        <v>0</v>
      </c>
      <c r="F19" s="8">
        <v>0</v>
      </c>
      <c r="G19" s="13">
        <v>45077</v>
      </c>
      <c r="H19" s="13">
        <v>45044</v>
      </c>
      <c r="I19" s="14">
        <v>-33</v>
      </c>
      <c r="J19" s="8" t="s">
        <v>19</v>
      </c>
      <c r="K19" s="8">
        <f>IF(J19="N",SUM(D19,E19,F19),SUM(D19,F19))</f>
        <v>216</v>
      </c>
      <c r="L19" s="28">
        <f>PRODUCT(I19,K19)</f>
        <v>-7128</v>
      </c>
    </row>
    <row r="20" spans="1:12" ht="12.75">
      <c r="A20" s="8" t="s">
        <v>12</v>
      </c>
      <c r="B20" s="16" t="s">
        <v>29</v>
      </c>
      <c r="C20" s="13">
        <v>45043</v>
      </c>
      <c r="D20" s="8">
        <v>400</v>
      </c>
      <c r="E20" s="8">
        <v>88</v>
      </c>
      <c r="F20" s="8">
        <v>0</v>
      </c>
      <c r="G20" s="13">
        <v>45107</v>
      </c>
      <c r="H20" s="13">
        <v>45057</v>
      </c>
      <c r="I20" s="14">
        <v>-50</v>
      </c>
      <c r="J20" s="8" t="s">
        <v>14</v>
      </c>
      <c r="K20" s="8">
        <f>IF(J20="N",SUM(D20,E20,F20),SUM(D20,F20))</f>
        <v>400</v>
      </c>
      <c r="L20" s="28">
        <f>PRODUCT(I20,K20)</f>
        <v>-20000</v>
      </c>
    </row>
    <row r="21" spans="1:12" ht="12.75">
      <c r="A21" s="8" t="s">
        <v>12</v>
      </c>
      <c r="B21" s="16" t="s">
        <v>30</v>
      </c>
      <c r="C21" s="13">
        <v>45044</v>
      </c>
      <c r="D21" s="8">
        <v>127.27</v>
      </c>
      <c r="E21" s="8">
        <v>12.73</v>
      </c>
      <c r="F21" s="8">
        <v>0</v>
      </c>
      <c r="G21" s="13">
        <v>45074</v>
      </c>
      <c r="H21" s="13">
        <v>45057</v>
      </c>
      <c r="I21" s="14">
        <v>-17</v>
      </c>
      <c r="J21" s="8" t="s">
        <v>14</v>
      </c>
      <c r="K21" s="8">
        <f>IF(J21="N",SUM(D21,E21,F21),SUM(D21,F21))</f>
        <v>127.27</v>
      </c>
      <c r="L21" s="28">
        <f>PRODUCT(I21,K21)</f>
        <v>-2163.59</v>
      </c>
    </row>
    <row r="22" spans="1:12" ht="12.75">
      <c r="A22" s="8" t="s">
        <v>12</v>
      </c>
      <c r="B22" s="16" t="s">
        <v>31</v>
      </c>
      <c r="C22" s="13">
        <v>45044</v>
      </c>
      <c r="D22" s="8">
        <v>4218.18</v>
      </c>
      <c r="E22" s="8">
        <v>421.82</v>
      </c>
      <c r="F22" s="8">
        <v>0</v>
      </c>
      <c r="G22" s="13">
        <v>45074</v>
      </c>
      <c r="H22" s="13">
        <v>45057</v>
      </c>
      <c r="I22" s="14">
        <v>-17</v>
      </c>
      <c r="J22" s="8" t="s">
        <v>14</v>
      </c>
      <c r="K22" s="8">
        <f>IF(J22="N",SUM(D22,E22,F22),SUM(D22,F22))</f>
        <v>4218.18</v>
      </c>
      <c r="L22" s="28">
        <f>PRODUCT(I22,K22)</f>
        <v>-71709.06</v>
      </c>
    </row>
    <row r="23" spans="1:12" ht="12.75">
      <c r="A23" s="8" t="s">
        <v>12</v>
      </c>
      <c r="B23" s="16" t="s">
        <v>32</v>
      </c>
      <c r="C23" s="13">
        <v>45046</v>
      </c>
      <c r="D23" s="8">
        <v>729.03</v>
      </c>
      <c r="E23" s="8">
        <v>160.39</v>
      </c>
      <c r="F23" s="8">
        <v>0</v>
      </c>
      <c r="G23" s="13">
        <v>45076</v>
      </c>
      <c r="H23" s="13">
        <v>45057</v>
      </c>
      <c r="I23" s="14">
        <v>-19</v>
      </c>
      <c r="J23" s="8" t="s">
        <v>14</v>
      </c>
      <c r="K23" s="8">
        <f>IF(J23="N",SUM(D23,E23,F23),SUM(D23,F23))</f>
        <v>729.03</v>
      </c>
      <c r="L23" s="28">
        <f>PRODUCT(I23,K23)</f>
        <v>-13851.57</v>
      </c>
    </row>
    <row r="24" spans="1:12" ht="12.75">
      <c r="A24" s="8" t="s">
        <v>12</v>
      </c>
      <c r="B24" s="16" t="s">
        <v>36</v>
      </c>
      <c r="C24" s="13">
        <v>45046</v>
      </c>
      <c r="D24" s="8">
        <v>335</v>
      </c>
      <c r="E24" s="8">
        <v>73.7</v>
      </c>
      <c r="F24" s="8">
        <v>0</v>
      </c>
      <c r="G24" s="13">
        <v>45076</v>
      </c>
      <c r="H24" s="13">
        <v>45057</v>
      </c>
      <c r="I24" s="14">
        <v>-19</v>
      </c>
      <c r="J24" s="8" t="s">
        <v>14</v>
      </c>
      <c r="K24" s="8">
        <f>IF(J24="N",SUM(D24,E24,F24),SUM(D24,F24))</f>
        <v>335</v>
      </c>
      <c r="L24" s="28">
        <f>PRODUCT(I24,K24)</f>
        <v>-6365</v>
      </c>
    </row>
    <row r="25" spans="1:12" ht="12.75">
      <c r="A25" s="8" t="s">
        <v>12</v>
      </c>
      <c r="B25" s="16" t="s">
        <v>33</v>
      </c>
      <c r="C25" s="13">
        <v>45053</v>
      </c>
      <c r="D25" s="8">
        <v>110</v>
      </c>
      <c r="E25" s="8">
        <v>0</v>
      </c>
      <c r="F25" s="8">
        <v>0</v>
      </c>
      <c r="G25" s="13">
        <v>45053</v>
      </c>
      <c r="H25" s="13">
        <v>45057</v>
      </c>
      <c r="I25" s="14">
        <v>4</v>
      </c>
      <c r="J25" s="8" t="s">
        <v>19</v>
      </c>
      <c r="K25" s="8">
        <f>IF(J25="N",SUM(D25,E25,F25),SUM(D25,F25))</f>
        <v>110</v>
      </c>
      <c r="L25" s="28">
        <f>PRODUCT(I25,K25)</f>
        <v>440</v>
      </c>
    </row>
    <row r="26" spans="1:12" ht="12.75">
      <c r="A26" s="8" t="s">
        <v>12</v>
      </c>
      <c r="B26" s="16" t="s">
        <v>34</v>
      </c>
      <c r="C26" s="13">
        <v>45055</v>
      </c>
      <c r="D26" s="8">
        <v>1212.56</v>
      </c>
      <c r="E26" s="8">
        <v>265.44</v>
      </c>
      <c r="F26" s="8">
        <v>0</v>
      </c>
      <c r="G26" s="13">
        <v>45138</v>
      </c>
      <c r="H26" s="13">
        <v>45057</v>
      </c>
      <c r="I26" s="14">
        <v>-81</v>
      </c>
      <c r="J26" s="8" t="s">
        <v>14</v>
      </c>
      <c r="K26" s="8">
        <f>IF(J26="N",SUM(D26,E26,F26),SUM(D26,F26))</f>
        <v>1212.56</v>
      </c>
      <c r="L26" s="28">
        <f>PRODUCT(I26,K26)</f>
        <v>-98217.36</v>
      </c>
    </row>
    <row r="27" spans="1:12" ht="12.75">
      <c r="A27" s="8" t="s">
        <v>12</v>
      </c>
      <c r="B27" s="16" t="s">
        <v>35</v>
      </c>
      <c r="C27" s="13">
        <v>45055</v>
      </c>
      <c r="D27" s="8">
        <v>1528.5</v>
      </c>
      <c r="E27" s="8">
        <v>336.27</v>
      </c>
      <c r="F27" s="8">
        <v>0</v>
      </c>
      <c r="G27" s="13">
        <v>45138</v>
      </c>
      <c r="H27" s="13">
        <v>45057</v>
      </c>
      <c r="I27" s="14">
        <v>-81</v>
      </c>
      <c r="J27" s="8" t="s">
        <v>14</v>
      </c>
      <c r="K27" s="8">
        <f>IF(J27="N",SUM(D27,E27,F27),SUM(D27,F27))</f>
        <v>1528.5</v>
      </c>
      <c r="L27" s="28">
        <f>PRODUCT(I27,K27)</f>
        <v>-123808.5</v>
      </c>
    </row>
    <row r="28" spans="1:12" ht="12.75">
      <c r="A28" s="8" t="s">
        <v>12</v>
      </c>
      <c r="B28" s="16" t="s">
        <v>37</v>
      </c>
      <c r="C28" s="13">
        <v>45057</v>
      </c>
      <c r="D28" s="8">
        <v>121.84</v>
      </c>
      <c r="E28" s="8">
        <v>26.8</v>
      </c>
      <c r="F28" s="8">
        <v>0</v>
      </c>
      <c r="G28" s="13">
        <v>45099</v>
      </c>
      <c r="H28" s="13">
        <v>45077</v>
      </c>
      <c r="I28" s="14">
        <v>-22</v>
      </c>
      <c r="J28" s="8" t="s">
        <v>14</v>
      </c>
      <c r="K28" s="8">
        <f>IF(J28="N",SUM(D28,E28,F28),SUM(D28,F28))</f>
        <v>121.84</v>
      </c>
      <c r="L28" s="28">
        <f>PRODUCT(I28,K28)</f>
        <v>-2680.48</v>
      </c>
    </row>
    <row r="29" spans="1:12" ht="12.75">
      <c r="A29" s="8" t="s">
        <v>12</v>
      </c>
      <c r="B29" s="16" t="s">
        <v>38</v>
      </c>
      <c r="C29" s="13">
        <v>45064</v>
      </c>
      <c r="D29" s="8">
        <v>396</v>
      </c>
      <c r="E29" s="8">
        <v>0</v>
      </c>
      <c r="F29" s="8">
        <v>0</v>
      </c>
      <c r="G29" s="13">
        <v>45064</v>
      </c>
      <c r="H29" s="13">
        <v>45077</v>
      </c>
      <c r="I29" s="14">
        <v>13</v>
      </c>
      <c r="J29" s="8" t="s">
        <v>19</v>
      </c>
      <c r="K29" s="8">
        <f>IF(J29="N",SUM(D29,E29,F29),SUM(D29,F29))</f>
        <v>396</v>
      </c>
      <c r="L29" s="28">
        <f>PRODUCT(I29,K29)</f>
        <v>5148</v>
      </c>
    </row>
    <row r="30" spans="1:12" ht="12.75">
      <c r="A30" s="8" t="s">
        <v>12</v>
      </c>
      <c r="B30" s="16" t="s">
        <v>39</v>
      </c>
      <c r="C30" s="13">
        <v>45068</v>
      </c>
      <c r="D30" s="8">
        <v>788.57</v>
      </c>
      <c r="E30" s="8">
        <v>39.43</v>
      </c>
      <c r="F30" s="8">
        <v>0</v>
      </c>
      <c r="G30" s="13">
        <v>45068</v>
      </c>
      <c r="H30" s="13">
        <v>45077</v>
      </c>
      <c r="I30" s="14">
        <v>9</v>
      </c>
      <c r="J30" s="8" t="s">
        <v>14</v>
      </c>
      <c r="K30" s="8">
        <f>IF(J30="N",SUM(D30,E30,F30),SUM(D30,F30))</f>
        <v>788.57</v>
      </c>
      <c r="L30" s="28">
        <f>PRODUCT(I30,K30)</f>
        <v>7097.13</v>
      </c>
    </row>
    <row r="31" spans="1:12" ht="12.75">
      <c r="A31" s="8" t="s">
        <v>12</v>
      </c>
      <c r="B31" s="16" t="s">
        <v>40</v>
      </c>
      <c r="C31" s="13">
        <v>45068</v>
      </c>
      <c r="D31" s="8">
        <v>142.83</v>
      </c>
      <c r="E31" s="8">
        <v>0</v>
      </c>
      <c r="F31" s="8">
        <v>0</v>
      </c>
      <c r="G31" s="13">
        <v>45098</v>
      </c>
      <c r="H31" s="13">
        <v>45077</v>
      </c>
      <c r="I31" s="14">
        <v>-21</v>
      </c>
      <c r="J31" s="8" t="s">
        <v>19</v>
      </c>
      <c r="K31" s="8">
        <f>IF(J31="N",SUM(D31,E31,F31),SUM(D31,F31))</f>
        <v>142.83</v>
      </c>
      <c r="L31" s="28">
        <f>PRODUCT(I31,K31)</f>
        <v>-2999.4300000000003</v>
      </c>
    </row>
    <row r="32" spans="1:12" ht="12.75">
      <c r="A32" s="8" t="s">
        <v>12</v>
      </c>
      <c r="B32" s="16" t="s">
        <v>41</v>
      </c>
      <c r="C32" s="13">
        <v>45070</v>
      </c>
      <c r="D32" s="8">
        <v>110</v>
      </c>
      <c r="E32" s="8">
        <v>0</v>
      </c>
      <c r="F32" s="8">
        <v>0</v>
      </c>
      <c r="G32" s="13">
        <v>45070</v>
      </c>
      <c r="H32" s="13">
        <v>45077</v>
      </c>
      <c r="I32" s="14">
        <v>7</v>
      </c>
      <c r="J32" s="8" t="s">
        <v>19</v>
      </c>
      <c r="K32" s="8">
        <f>IF(J32="N",SUM(D32,E32,F32),SUM(D32,F32))</f>
        <v>110</v>
      </c>
      <c r="L32" s="28">
        <f>PRODUCT(I32,K32)</f>
        <v>770</v>
      </c>
    </row>
    <row r="33" spans="1:12" ht="12.75">
      <c r="A33" s="8" t="s">
        <v>12</v>
      </c>
      <c r="B33" s="16" t="s">
        <v>42</v>
      </c>
      <c r="C33" s="13">
        <v>45070</v>
      </c>
      <c r="D33" s="8">
        <v>1456.8</v>
      </c>
      <c r="E33" s="8">
        <v>320.5</v>
      </c>
      <c r="F33" s="8">
        <v>0</v>
      </c>
      <c r="G33" s="13">
        <v>45138</v>
      </c>
      <c r="H33" s="13">
        <v>45077</v>
      </c>
      <c r="I33" s="14">
        <v>-61</v>
      </c>
      <c r="J33" s="8" t="s">
        <v>14</v>
      </c>
      <c r="K33" s="8">
        <f>IF(J33="N",SUM(D33,E33,F33),SUM(D33,F33))</f>
        <v>1456.8</v>
      </c>
      <c r="L33" s="28">
        <f>PRODUCT(I33,K33)</f>
        <v>-88864.8</v>
      </c>
    </row>
    <row r="34" spans="1:12" ht="12.75">
      <c r="A34" s="8" t="s">
        <v>12</v>
      </c>
      <c r="B34" s="16" t="s">
        <v>45</v>
      </c>
      <c r="C34" s="13">
        <v>45070</v>
      </c>
      <c r="D34" s="8">
        <v>308</v>
      </c>
      <c r="E34" s="8">
        <v>0</v>
      </c>
      <c r="F34" s="8">
        <v>0</v>
      </c>
      <c r="G34" s="13">
        <v>45071</v>
      </c>
      <c r="H34" s="13">
        <v>45077</v>
      </c>
      <c r="I34" s="14">
        <v>6</v>
      </c>
      <c r="J34" s="8" t="s">
        <v>19</v>
      </c>
      <c r="K34" s="8">
        <f>IF(J34="N",SUM(D34,E34,F34),SUM(D34,F34))</f>
        <v>308</v>
      </c>
      <c r="L34" s="28">
        <f>PRODUCT(I34,K34)</f>
        <v>1848</v>
      </c>
    </row>
    <row r="35" spans="1:12" ht="12.75">
      <c r="A35" s="8" t="s">
        <v>12</v>
      </c>
      <c r="B35" s="16" t="s">
        <v>44</v>
      </c>
      <c r="C35" s="13">
        <v>45072</v>
      </c>
      <c r="D35" s="8">
        <v>2000</v>
      </c>
      <c r="E35" s="8">
        <v>0</v>
      </c>
      <c r="F35" s="8">
        <v>0</v>
      </c>
      <c r="G35" s="13">
        <v>45138</v>
      </c>
      <c r="H35" s="13">
        <v>45077</v>
      </c>
      <c r="I35" s="14">
        <v>-61</v>
      </c>
      <c r="J35" s="8" t="s">
        <v>19</v>
      </c>
      <c r="K35" s="8">
        <f>IF(J35="N",SUM(D35,E35,F35),SUM(D35,F35))</f>
        <v>2000</v>
      </c>
      <c r="L35" s="28">
        <f>PRODUCT(I35,K35)</f>
        <v>-122000</v>
      </c>
    </row>
    <row r="36" spans="1:12" ht="12.75">
      <c r="A36" s="8" t="s">
        <v>12</v>
      </c>
      <c r="B36" s="16" t="s">
        <v>43</v>
      </c>
      <c r="C36" s="13">
        <v>45073</v>
      </c>
      <c r="D36" s="8">
        <v>245.08</v>
      </c>
      <c r="E36" s="8">
        <v>53.92</v>
      </c>
      <c r="F36" s="8">
        <v>0</v>
      </c>
      <c r="G36" s="13">
        <v>45083</v>
      </c>
      <c r="H36" s="13">
        <v>45077</v>
      </c>
      <c r="I36" s="14">
        <v>-6</v>
      </c>
      <c r="J36" s="8" t="s">
        <v>14</v>
      </c>
      <c r="K36" s="8">
        <f>IF(J36="N",SUM(D36,E36,F36),SUM(D36,F36))</f>
        <v>245.08</v>
      </c>
      <c r="L36" s="28">
        <f>PRODUCT(I36,K36)</f>
        <v>-1470.48</v>
      </c>
    </row>
    <row r="37" spans="1:12" ht="12.75">
      <c r="A37" s="8" t="s">
        <v>12</v>
      </c>
      <c r="B37" s="16" t="s">
        <v>48</v>
      </c>
      <c r="C37" s="13">
        <v>45075</v>
      </c>
      <c r="D37" s="8">
        <v>1603.81</v>
      </c>
      <c r="E37" s="8">
        <v>208.19</v>
      </c>
      <c r="F37" s="8">
        <v>0</v>
      </c>
      <c r="G37" s="13">
        <v>45106</v>
      </c>
      <c r="H37" s="13">
        <v>45085</v>
      </c>
      <c r="I37" s="14">
        <v>-21</v>
      </c>
      <c r="J37" s="8" t="s">
        <v>14</v>
      </c>
      <c r="K37" s="8">
        <f>IF(J37="N",SUM(D37,E37,F37),SUM(D37,F37))</f>
        <v>1603.81</v>
      </c>
      <c r="L37" s="28">
        <f>PRODUCT(I37,K37)</f>
        <v>-33680.01</v>
      </c>
    </row>
    <row r="38" spans="1:12" ht="12.75">
      <c r="A38" s="8" t="s">
        <v>12</v>
      </c>
      <c r="B38" s="16" t="s">
        <v>46</v>
      </c>
      <c r="C38" s="13">
        <v>45077</v>
      </c>
      <c r="D38" s="8">
        <v>5890.91</v>
      </c>
      <c r="E38" s="8">
        <v>589.09</v>
      </c>
      <c r="F38" s="8">
        <v>0</v>
      </c>
      <c r="G38" s="13">
        <v>45107</v>
      </c>
      <c r="H38" s="13">
        <v>45085</v>
      </c>
      <c r="I38" s="14">
        <v>-22</v>
      </c>
      <c r="J38" s="8" t="s">
        <v>14</v>
      </c>
      <c r="K38" s="8">
        <f>IF(J38="N",SUM(D38,E38,F38),SUM(D38,F38))</f>
        <v>5890.91</v>
      </c>
      <c r="L38" s="28">
        <f>PRODUCT(I38,K38)</f>
        <v>-129600.01999999999</v>
      </c>
    </row>
    <row r="39" spans="1:12" ht="12.75">
      <c r="A39" s="8" t="s">
        <v>12</v>
      </c>
      <c r="B39" s="16" t="s">
        <v>51</v>
      </c>
      <c r="C39" s="13">
        <v>45077</v>
      </c>
      <c r="D39" s="8">
        <v>729</v>
      </c>
      <c r="E39" s="8">
        <v>0</v>
      </c>
      <c r="F39" s="8">
        <v>0</v>
      </c>
      <c r="G39" s="13">
        <v>45107</v>
      </c>
      <c r="H39" s="13">
        <v>45085</v>
      </c>
      <c r="I39" s="14">
        <v>-22</v>
      </c>
      <c r="J39" s="8" t="s">
        <v>19</v>
      </c>
      <c r="K39" s="8">
        <f>IF(J39="N",SUM(D39,E39,F39),SUM(D39,F39))</f>
        <v>729</v>
      </c>
      <c r="L39" s="28">
        <f>PRODUCT(I39,K39)</f>
        <v>-16038</v>
      </c>
    </row>
    <row r="40" spans="1:12" ht="12.75">
      <c r="A40" s="8" t="s">
        <v>12</v>
      </c>
      <c r="B40" s="16" t="s">
        <v>53</v>
      </c>
      <c r="C40" s="13">
        <v>45077</v>
      </c>
      <c r="D40" s="8">
        <v>313.5</v>
      </c>
      <c r="E40" s="8">
        <v>68.97</v>
      </c>
      <c r="F40" s="8">
        <v>0</v>
      </c>
      <c r="G40" s="13">
        <v>45107</v>
      </c>
      <c r="H40" s="13">
        <v>45091</v>
      </c>
      <c r="I40" s="14">
        <v>-16</v>
      </c>
      <c r="J40" s="8" t="s">
        <v>14</v>
      </c>
      <c r="K40" s="8">
        <f>IF(J40="N",SUM(D40,E40,F40),SUM(D40,F40))</f>
        <v>313.5</v>
      </c>
      <c r="L40" s="28">
        <f>PRODUCT(I40,K40)</f>
        <v>-5016</v>
      </c>
    </row>
    <row r="41" spans="1:12" ht="12.75">
      <c r="A41" s="8" t="s">
        <v>12</v>
      </c>
      <c r="B41" s="16" t="s">
        <v>47</v>
      </c>
      <c r="C41" s="13">
        <v>45078</v>
      </c>
      <c r="D41" s="8">
        <v>12.77</v>
      </c>
      <c r="E41" s="8">
        <v>0</v>
      </c>
      <c r="F41" s="8">
        <v>0</v>
      </c>
      <c r="G41" s="13">
        <v>45108</v>
      </c>
      <c r="H41" s="13">
        <v>45085</v>
      </c>
      <c r="I41" s="14">
        <v>-23</v>
      </c>
      <c r="J41" s="8" t="s">
        <v>19</v>
      </c>
      <c r="K41" s="8">
        <f>IF(J41="N",SUM(D41,E41,F41),SUM(D41,F41))</f>
        <v>12.77</v>
      </c>
      <c r="L41" s="28">
        <f>PRODUCT(I41,K41)</f>
        <v>-293.71</v>
      </c>
    </row>
    <row r="42" spans="1:12" ht="12.75">
      <c r="A42" s="8" t="s">
        <v>12</v>
      </c>
      <c r="B42" s="16" t="s">
        <v>52</v>
      </c>
      <c r="C42" s="13">
        <v>45082</v>
      </c>
      <c r="D42" s="8">
        <v>1300</v>
      </c>
      <c r="E42" s="8">
        <v>0</v>
      </c>
      <c r="F42" s="8">
        <v>0</v>
      </c>
      <c r="G42" s="13">
        <v>45112</v>
      </c>
      <c r="H42" s="13">
        <v>45085</v>
      </c>
      <c r="I42" s="14">
        <v>-27</v>
      </c>
      <c r="J42" s="8" t="s">
        <v>19</v>
      </c>
      <c r="K42" s="8">
        <f>IF(J42="N",SUM(D42,E42,F42),SUM(D42,F42))</f>
        <v>1300</v>
      </c>
      <c r="L42" s="28">
        <f>PRODUCT(I42,K42)</f>
        <v>-35100</v>
      </c>
    </row>
    <row r="43" spans="1:12" ht="12.75">
      <c r="A43" s="8" t="s">
        <v>12</v>
      </c>
      <c r="B43" s="16" t="s">
        <v>49</v>
      </c>
      <c r="C43" s="13">
        <v>45084</v>
      </c>
      <c r="D43" s="8">
        <v>614.75</v>
      </c>
      <c r="E43" s="8">
        <v>135.25</v>
      </c>
      <c r="F43" s="8">
        <v>0</v>
      </c>
      <c r="G43" s="13">
        <v>45084</v>
      </c>
      <c r="H43" s="13">
        <v>45085</v>
      </c>
      <c r="I43" s="14">
        <v>1</v>
      </c>
      <c r="J43" s="8" t="s">
        <v>14</v>
      </c>
      <c r="K43" s="8">
        <f>IF(J43="N",SUM(D43,E43,F43),SUM(D43,F43))</f>
        <v>614.75</v>
      </c>
      <c r="L43" s="28">
        <f>PRODUCT(I43,K43)</f>
        <v>614.75</v>
      </c>
    </row>
    <row r="44" spans="1:12" ht="12.75">
      <c r="A44" s="8" t="s">
        <v>12</v>
      </c>
      <c r="B44" s="16" t="s">
        <v>55</v>
      </c>
      <c r="C44" s="13">
        <v>45084</v>
      </c>
      <c r="D44" s="8">
        <v>1300</v>
      </c>
      <c r="E44" s="8">
        <v>0</v>
      </c>
      <c r="F44" s="8">
        <v>0</v>
      </c>
      <c r="G44" s="13">
        <v>45114</v>
      </c>
      <c r="H44" s="13">
        <v>45091</v>
      </c>
      <c r="I44" s="14">
        <v>-23</v>
      </c>
      <c r="J44" s="8" t="s">
        <v>19</v>
      </c>
      <c r="K44" s="8">
        <f>IF(J44="N",SUM(D44,E44,F44),SUM(D44,F44))</f>
        <v>1300</v>
      </c>
      <c r="L44" s="28">
        <f>PRODUCT(I44,K44)</f>
        <v>-29900</v>
      </c>
    </row>
    <row r="45" spans="1:12" ht="12.75">
      <c r="A45" s="8" t="s">
        <v>12</v>
      </c>
      <c r="B45" s="16" t="s">
        <v>54</v>
      </c>
      <c r="C45" s="13">
        <v>45085</v>
      </c>
      <c r="D45" s="8">
        <v>1548</v>
      </c>
      <c r="E45" s="8">
        <v>0</v>
      </c>
      <c r="F45" s="8">
        <v>0</v>
      </c>
      <c r="G45" s="13">
        <v>45117</v>
      </c>
      <c r="H45" s="13">
        <v>45091</v>
      </c>
      <c r="I45" s="14">
        <v>-26</v>
      </c>
      <c r="J45" s="8" t="s">
        <v>19</v>
      </c>
      <c r="K45" s="8">
        <f>IF(J45="N",SUM(D45,E45,F45),SUM(D45,F45))</f>
        <v>1548</v>
      </c>
      <c r="L45" s="28">
        <f>PRODUCT(I45,K45)</f>
        <v>-40248</v>
      </c>
    </row>
    <row r="46" spans="1:12" ht="12.75">
      <c r="A46" s="8" t="s">
        <v>12</v>
      </c>
      <c r="B46" s="16" t="s">
        <v>56</v>
      </c>
      <c r="C46" s="13">
        <v>45099</v>
      </c>
      <c r="D46" s="8">
        <v>2000</v>
      </c>
      <c r="E46" s="8">
        <v>0</v>
      </c>
      <c r="F46" s="8">
        <v>0</v>
      </c>
      <c r="G46" s="13">
        <v>45138</v>
      </c>
      <c r="H46" s="13">
        <v>45107</v>
      </c>
      <c r="I46" s="14">
        <v>-31</v>
      </c>
      <c r="J46" s="8" t="s">
        <v>19</v>
      </c>
      <c r="K46" s="8">
        <f>IF(J46="N",SUM(D46,E46,F46),SUM(D46,F46))</f>
        <v>2000</v>
      </c>
      <c r="L46" s="28">
        <f>PRODUCT(I46,K46)</f>
        <v>-62000</v>
      </c>
    </row>
    <row r="47" spans="1:12" ht="12.75">
      <c r="A47" s="8" t="s">
        <v>12</v>
      </c>
      <c r="B47" s="16" t="s">
        <v>57</v>
      </c>
      <c r="C47" s="13">
        <v>45099</v>
      </c>
      <c r="D47" s="8">
        <v>1000</v>
      </c>
      <c r="E47" s="8">
        <v>0</v>
      </c>
      <c r="F47" s="8">
        <v>0</v>
      </c>
      <c r="G47" s="13">
        <v>45138</v>
      </c>
      <c r="H47" s="13">
        <v>45107</v>
      </c>
      <c r="I47" s="14">
        <v>-31</v>
      </c>
      <c r="J47" s="8" t="s">
        <v>19</v>
      </c>
      <c r="K47" s="8">
        <f>IF(J47="N",SUM(D47,E47,F47),SUM(D47,F47))</f>
        <v>1000</v>
      </c>
      <c r="L47" s="28">
        <f>PRODUCT(I47,K47)</f>
        <v>-31000</v>
      </c>
    </row>
    <row r="48" spans="1:12" ht="12.75">
      <c r="A48" s="8" t="s">
        <v>12</v>
      </c>
      <c r="B48" s="16" t="s">
        <v>59</v>
      </c>
      <c r="C48" s="13">
        <v>45103</v>
      </c>
      <c r="D48" s="8">
        <v>720</v>
      </c>
      <c r="E48" s="8">
        <v>0</v>
      </c>
      <c r="F48" s="8">
        <v>0</v>
      </c>
      <c r="G48" s="13">
        <v>45133</v>
      </c>
      <c r="H48" s="13">
        <v>45107</v>
      </c>
      <c r="I48" s="14">
        <v>-26</v>
      </c>
      <c r="J48" s="8" t="s">
        <v>19</v>
      </c>
      <c r="K48" s="8">
        <f>IF(J48="N",SUM(D48,E48,F48),SUM(D48,F48))</f>
        <v>720</v>
      </c>
      <c r="L48" s="28">
        <f>PRODUCT(I48,K48)</f>
        <v>-18720</v>
      </c>
    </row>
    <row r="49" spans="1:12" ht="12.75">
      <c r="A49" s="8" t="s">
        <v>12</v>
      </c>
      <c r="B49" s="16" t="s">
        <v>60</v>
      </c>
      <c r="C49" s="13">
        <v>45103</v>
      </c>
      <c r="D49" s="8">
        <v>2834</v>
      </c>
      <c r="E49" s="8">
        <v>623.48</v>
      </c>
      <c r="F49" s="8">
        <v>0</v>
      </c>
      <c r="G49" s="13">
        <v>45139</v>
      </c>
      <c r="H49" s="13">
        <v>45107</v>
      </c>
      <c r="I49" s="14">
        <v>-32</v>
      </c>
      <c r="J49" s="8" t="s">
        <v>14</v>
      </c>
      <c r="K49" s="8">
        <f>IF(J49="N",SUM(D49,E49,F49),SUM(D49,F49))</f>
        <v>2834</v>
      </c>
      <c r="L49" s="28">
        <f>PRODUCT(I49,K49)</f>
        <v>-90688</v>
      </c>
    </row>
    <row r="50" spans="1:12" ht="12.75">
      <c r="A50" s="8" t="s">
        <v>12</v>
      </c>
      <c r="B50" s="16" t="s">
        <v>58</v>
      </c>
      <c r="C50" s="13">
        <v>45104</v>
      </c>
      <c r="D50" s="8">
        <v>147.5</v>
      </c>
      <c r="E50" s="8">
        <v>32.45</v>
      </c>
      <c r="F50" s="8">
        <v>0</v>
      </c>
      <c r="G50" s="13">
        <v>45138</v>
      </c>
      <c r="H50" s="13">
        <v>45107</v>
      </c>
      <c r="I50" s="14">
        <v>-31</v>
      </c>
      <c r="J50" s="8" t="s">
        <v>14</v>
      </c>
      <c r="K50" s="8">
        <f>IF(J50="N",SUM(D50,E50,F50),SUM(D50,F50))</f>
        <v>147.5</v>
      </c>
      <c r="L50" s="28">
        <f>PRODUCT(I50,K50)</f>
        <v>-4572.5</v>
      </c>
    </row>
    <row r="51" spans="1:12" ht="15">
      <c r="A51" s="8"/>
      <c r="B51" s="8"/>
      <c r="C51" s="8"/>
      <c r="D51" s="8"/>
      <c r="E51" s="8"/>
      <c r="F51" s="8"/>
      <c r="G51" s="8"/>
      <c r="H51" s="8"/>
      <c r="I51" s="8"/>
      <c r="J51" s="9" t="s">
        <v>61</v>
      </c>
      <c r="K51" s="10">
        <f>SUM(K5:K50)</f>
        <v>44491.63</v>
      </c>
      <c r="L51" s="11">
        <f>SUM(L5:L50)</f>
        <v>-1075437.98</v>
      </c>
    </row>
    <row r="56" ht="12.75">
      <c r="B56" s="1" t="s">
        <v>62</v>
      </c>
    </row>
    <row r="57" spans="1:3" ht="12.75">
      <c r="A57" s="2" t="s">
        <v>63</v>
      </c>
      <c r="B57" s="1" t="s">
        <v>64</v>
      </c>
      <c r="C57" s="3">
        <f>L51/K51</f>
        <v>-24.171692068822832</v>
      </c>
    </row>
    <row r="58" ht="12.75">
      <c r="B58" s="1" t="s">
        <v>65</v>
      </c>
    </row>
  </sheetData>
  <sheetProtection/>
  <mergeCells count="1">
    <mergeCell ref="B1:L3"/>
  </mergeCells>
  <printOptions horizontalCentered="1"/>
  <pageMargins left="0.75" right="0.75" top="1" bottom="1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dcterms:modified xsi:type="dcterms:W3CDTF">2023-07-03T09:11:14Z</dcterms:modified>
  <cp:category/>
  <cp:version/>
  <cp:contentType/>
  <cp:contentStatus/>
</cp:coreProperties>
</file>