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Elenco" sheetId="1" r:id="rId1"/>
  </sheets>
  <definedNames/>
  <calcPr fullCalcOnLoad="1"/>
</workbook>
</file>

<file path=xl/sharedStrings.xml><?xml version="1.0" encoding="utf-8"?>
<sst xmlns="http://schemas.openxmlformats.org/spreadsheetml/2006/main" count="153" uniqueCount="66">
  <si>
    <t>Anno</t>
  </si>
  <si>
    <t>Documento</t>
  </si>
  <si>
    <t>Data</t>
  </si>
  <si>
    <t>Importo</t>
  </si>
  <si>
    <t>IVA</t>
  </si>
  <si>
    <t>Oneri</t>
  </si>
  <si>
    <t>Data Scadenza</t>
  </si>
  <si>
    <t>Data Movimento</t>
  </si>
  <si>
    <t>Ritardo gg</t>
  </si>
  <si>
    <t>Soggetto a Split-Payment</t>
  </si>
  <si>
    <t>Importo Fatture Pagate nel periodo</t>
  </si>
  <si>
    <t>Imp.Fatt X Ritardo gg</t>
  </si>
  <si>
    <t>2022</t>
  </si>
  <si>
    <t>453</t>
  </si>
  <si>
    <t>S</t>
  </si>
  <si>
    <t>12200601470000000229</t>
  </si>
  <si>
    <t>12200600010000010712</t>
  </si>
  <si>
    <t>12200601470000000275</t>
  </si>
  <si>
    <t>59</t>
  </si>
  <si>
    <t>00868/22</t>
  </si>
  <si>
    <t>N</t>
  </si>
  <si>
    <t>V3-11529</t>
  </si>
  <si>
    <t>114/PA2022</t>
  </si>
  <si>
    <t>42-FE</t>
  </si>
  <si>
    <t>800554</t>
  </si>
  <si>
    <t>800553</t>
  </si>
  <si>
    <t>V3-12551</t>
  </si>
  <si>
    <t>91</t>
  </si>
  <si>
    <t>713</t>
  </si>
  <si>
    <t>124/PA</t>
  </si>
  <si>
    <t>126</t>
  </si>
  <si>
    <t>FTPAMVPA0000067</t>
  </si>
  <si>
    <t>2/48</t>
  </si>
  <si>
    <t>48/PA</t>
  </si>
  <si>
    <t>65A/22</t>
  </si>
  <si>
    <t>V3-15370</t>
  </si>
  <si>
    <t>283/00</t>
  </si>
  <si>
    <t>294/00</t>
  </si>
  <si>
    <t>FPA 6/22</t>
  </si>
  <si>
    <t>323/00</t>
  </si>
  <si>
    <t>11/00/75</t>
  </si>
  <si>
    <t>800777</t>
  </si>
  <si>
    <t>52-22BS</t>
  </si>
  <si>
    <t>1022151379</t>
  </si>
  <si>
    <t>687</t>
  </si>
  <si>
    <t>644</t>
  </si>
  <si>
    <t>39/PA</t>
  </si>
  <si>
    <t>38/PA</t>
  </si>
  <si>
    <t>37/PA</t>
  </si>
  <si>
    <t>FS/468</t>
  </si>
  <si>
    <t>11/00/108</t>
  </si>
  <si>
    <t>FPA 9/22</t>
  </si>
  <si>
    <t>FPA 8/22</t>
  </si>
  <si>
    <t>FPA 7/22</t>
  </si>
  <si>
    <t>43</t>
  </si>
  <si>
    <t>42</t>
  </si>
  <si>
    <t>2022 1 54</t>
  </si>
  <si>
    <t>2022 1 49</t>
  </si>
  <si>
    <t>384/00</t>
  </si>
  <si>
    <t>25</t>
  </si>
  <si>
    <t xml:space="preserve">Totali </t>
  </si>
  <si>
    <t>Totale colonna L</t>
  </si>
  <si>
    <t>Indice pagamenti=</t>
  </si>
  <si>
    <t xml:space="preserve">----------------------------------  = </t>
  </si>
  <si>
    <t>Totale colonna K</t>
  </si>
  <si>
    <t>Istituto Comprensivo Statale "Teresio Olivelli" - Villa Carcina
Rilevazione della tempestività dei pagamenti delle transazioni commerciali ex art. 41, c. I, DL 66/2014
Periodo Aprile - Giugno 2022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</si>
</sst>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.00"/>
    <numFmt numFmtId="173" formatCode="[$-410]dddd\ d\ mmmm\ yyyy"/>
  </numFmts>
  <fonts count="36">
    <font>
      <sz val="10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left" vertical="top" wrapText="1"/>
    </xf>
    <xf numFmtId="14" fontId="0" fillId="0" borderId="10" xfId="0" applyNumberFormat="1" applyFont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 vertical="top"/>
    </xf>
    <xf numFmtId="14" fontId="0" fillId="0" borderId="10" xfId="0" applyNumberFormat="1" applyBorder="1" applyAlignment="1">
      <alignment horizontal="center" vertical="center"/>
    </xf>
    <xf numFmtId="0" fontId="1" fillId="30" borderId="10" xfId="0" applyFont="1" applyFill="1" applyBorder="1" applyAlignment="1">
      <alignment horizontal="center" vertical="center" wrapText="1"/>
    </xf>
    <xf numFmtId="172" fontId="0" fillId="30" borderId="10" xfId="0" applyNumberFormat="1" applyFont="1" applyFill="1" applyBorder="1" applyAlignment="1">
      <alignment horizontal="right" vertical="center" wrapText="1"/>
    </xf>
    <xf numFmtId="0" fontId="0" fillId="30" borderId="10" xfId="0" applyFill="1" applyBorder="1" applyAlignment="1">
      <alignment horizontal="right"/>
    </xf>
    <xf numFmtId="0" fontId="0" fillId="0" borderId="11" xfId="46" applyFont="1" applyBorder="1" applyAlignment="1">
      <alignment horizontal="center" vertical="center" wrapText="1"/>
      <protection/>
    </xf>
    <xf numFmtId="0" fontId="0" fillId="0" borderId="12" xfId="46" applyBorder="1" applyAlignment="1">
      <alignment horizontal="center" vertical="center"/>
      <protection/>
    </xf>
    <xf numFmtId="0" fontId="0" fillId="0" borderId="13" xfId="46" applyBorder="1" applyAlignment="1">
      <alignment horizontal="center" vertical="center"/>
      <protection/>
    </xf>
    <xf numFmtId="0" fontId="0" fillId="0" borderId="14" xfId="46" applyBorder="1" applyAlignment="1">
      <alignment horizontal="center" vertical="center"/>
      <protection/>
    </xf>
    <xf numFmtId="0" fontId="0" fillId="0" borderId="0" xfId="46" applyBorder="1" applyAlignment="1">
      <alignment horizontal="center" vertical="center"/>
      <protection/>
    </xf>
    <xf numFmtId="0" fontId="0" fillId="0" borderId="15" xfId="46" applyBorder="1" applyAlignment="1">
      <alignment horizontal="center" vertical="center"/>
      <protection/>
    </xf>
    <xf numFmtId="0" fontId="0" fillId="0" borderId="16" xfId="46" applyBorder="1" applyAlignment="1">
      <alignment horizontal="center" vertical="center"/>
      <protection/>
    </xf>
    <xf numFmtId="0" fontId="0" fillId="0" borderId="17" xfId="46" applyBorder="1" applyAlignment="1">
      <alignment horizontal="center" vertical="center"/>
      <protection/>
    </xf>
    <xf numFmtId="0" fontId="0" fillId="0" borderId="18" xfId="46" applyBorder="1" applyAlignment="1">
      <alignment horizontal="center" vertical="center"/>
      <protection/>
    </xf>
    <xf numFmtId="0" fontId="1" fillId="0" borderId="10" xfId="0" applyFont="1" applyBorder="1" applyAlignment="1">
      <alignment horizontal="right" vertical="center" wrapText="1"/>
    </xf>
    <xf numFmtId="172" fontId="1" fillId="0" borderId="10" xfId="0" applyNumberFormat="1" applyFont="1" applyBorder="1" applyAlignment="1">
      <alignment horizontal="right" vertical="center" wrapText="1"/>
    </xf>
    <xf numFmtId="172" fontId="1" fillId="0" borderId="10" xfId="0" applyNumberFormat="1" applyFont="1" applyBorder="1" applyAlignment="1">
      <alignment horizontal="righ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showGridLines="0" tabSelected="1" zoomScalePageLayoutView="0" workbookViewId="0" topLeftCell="B22">
      <selection activeCell="K55" sqref="K55"/>
    </sheetView>
  </sheetViews>
  <sheetFormatPr defaultColWidth="9.140625" defaultRowHeight="12.75"/>
  <cols>
    <col min="1" max="1" width="17.57421875" style="0" hidden="1" customWidth="1"/>
    <col min="2" max="2" width="23.7109375" style="0" bestFit="1" customWidth="1"/>
    <col min="3" max="3" width="10.140625" style="0" bestFit="1" customWidth="1"/>
    <col min="4" max="4" width="8.7109375" style="0" bestFit="1" customWidth="1"/>
    <col min="5" max="6" width="9.7109375" style="0" hidden="1" customWidth="1"/>
    <col min="7" max="7" width="10.8515625" style="0" bestFit="1" customWidth="1"/>
    <col min="8" max="8" width="12.28125" style="0" bestFit="1" customWidth="1"/>
    <col min="9" max="9" width="8.421875" style="0" bestFit="1" customWidth="1"/>
    <col min="10" max="10" width="15.57421875" style="0" hidden="1" customWidth="1"/>
    <col min="11" max="11" width="12.7109375" style="0" customWidth="1"/>
    <col min="12" max="12" width="11.8515625" style="0" customWidth="1"/>
  </cols>
  <sheetData>
    <row r="1" spans="2:12" ht="12.75">
      <c r="B1" s="19" t="s">
        <v>65</v>
      </c>
      <c r="C1" s="20"/>
      <c r="D1" s="20"/>
      <c r="E1" s="20"/>
      <c r="F1" s="20"/>
      <c r="G1" s="20"/>
      <c r="H1" s="20"/>
      <c r="I1" s="20"/>
      <c r="J1" s="20"/>
      <c r="K1" s="20"/>
      <c r="L1" s="21"/>
    </row>
    <row r="2" spans="2:12" ht="12.75">
      <c r="B2" s="22"/>
      <c r="C2" s="23"/>
      <c r="D2" s="23"/>
      <c r="E2" s="23"/>
      <c r="F2" s="23"/>
      <c r="G2" s="23"/>
      <c r="H2" s="23"/>
      <c r="I2" s="23"/>
      <c r="J2" s="23"/>
      <c r="K2" s="23"/>
      <c r="L2" s="24"/>
    </row>
    <row r="3" spans="2:12" ht="12.75">
      <c r="B3" s="25"/>
      <c r="C3" s="26"/>
      <c r="D3" s="26"/>
      <c r="E3" s="26"/>
      <c r="F3" s="26"/>
      <c r="G3" s="26"/>
      <c r="H3" s="26"/>
      <c r="I3" s="26"/>
      <c r="J3" s="26"/>
      <c r="K3" s="26"/>
      <c r="L3" s="27"/>
    </row>
    <row r="4" spans="1:12" ht="81" customHeight="1">
      <c r="A4" s="1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 t="s">
        <v>5</v>
      </c>
      <c r="G4" s="16" t="s">
        <v>6</v>
      </c>
      <c r="H4" s="16" t="s">
        <v>7</v>
      </c>
      <c r="I4" s="16" t="s">
        <v>8</v>
      </c>
      <c r="J4" s="16" t="s">
        <v>9</v>
      </c>
      <c r="K4" s="16" t="s">
        <v>10</v>
      </c>
      <c r="L4" s="16" t="s">
        <v>11</v>
      </c>
    </row>
    <row r="5" spans="1:12" ht="12.75">
      <c r="A5" s="2" t="s">
        <v>12</v>
      </c>
      <c r="B5" s="6" t="s">
        <v>13</v>
      </c>
      <c r="C5" s="7">
        <v>44627</v>
      </c>
      <c r="D5" s="8">
        <v>570.55</v>
      </c>
      <c r="E5" s="8">
        <v>125.52</v>
      </c>
      <c r="F5" s="8">
        <v>0</v>
      </c>
      <c r="G5" s="7">
        <v>44657</v>
      </c>
      <c r="H5" s="7">
        <v>44663</v>
      </c>
      <c r="I5" s="9">
        <v>6</v>
      </c>
      <c r="J5" s="10" t="s">
        <v>14</v>
      </c>
      <c r="K5" s="8">
        <f aca="true" t="shared" si="0" ref="K5:K49">IF(J5="N",SUM(D5,E5,F5),SUM(D5,F5))</f>
        <v>570.55</v>
      </c>
      <c r="L5" s="17">
        <f aca="true" t="shared" si="1" ref="L5:L49">PRODUCT(I5,K5)</f>
        <v>3423.2999999999997</v>
      </c>
    </row>
    <row r="6" spans="1:12" ht="12.75">
      <c r="A6" s="2" t="s">
        <v>12</v>
      </c>
      <c r="B6" s="6" t="s">
        <v>15</v>
      </c>
      <c r="C6" s="7">
        <v>44623</v>
      </c>
      <c r="D6" s="8">
        <v>22.89</v>
      </c>
      <c r="E6" s="8">
        <v>5.04</v>
      </c>
      <c r="F6" s="8">
        <v>0</v>
      </c>
      <c r="G6" s="7">
        <v>44663</v>
      </c>
      <c r="H6" s="7">
        <v>44663</v>
      </c>
      <c r="I6" s="9">
        <v>0</v>
      </c>
      <c r="J6" s="10" t="s">
        <v>14</v>
      </c>
      <c r="K6" s="8">
        <f t="shared" si="0"/>
        <v>22.89</v>
      </c>
      <c r="L6" s="17">
        <f t="shared" si="1"/>
        <v>0</v>
      </c>
    </row>
    <row r="7" spans="1:12" ht="12.75">
      <c r="A7" s="2" t="s">
        <v>12</v>
      </c>
      <c r="B7" s="6" t="s">
        <v>16</v>
      </c>
      <c r="C7" s="7">
        <v>44624</v>
      </c>
      <c r="D7" s="8">
        <v>260.91</v>
      </c>
      <c r="E7" s="8">
        <v>57.4</v>
      </c>
      <c r="F7" s="8">
        <v>0</v>
      </c>
      <c r="G7" s="7">
        <v>44663</v>
      </c>
      <c r="H7" s="7">
        <v>44663</v>
      </c>
      <c r="I7" s="9">
        <v>0</v>
      </c>
      <c r="J7" s="10" t="s">
        <v>14</v>
      </c>
      <c r="K7" s="8">
        <f t="shared" si="0"/>
        <v>260.91</v>
      </c>
      <c r="L7" s="17">
        <f t="shared" si="1"/>
        <v>0</v>
      </c>
    </row>
    <row r="8" spans="1:12" ht="12.75">
      <c r="A8" s="2" t="s">
        <v>12</v>
      </c>
      <c r="B8" s="6" t="s">
        <v>17</v>
      </c>
      <c r="C8" s="7">
        <v>44632</v>
      </c>
      <c r="D8" s="8">
        <v>68.68</v>
      </c>
      <c r="E8" s="11">
        <v>15.11</v>
      </c>
      <c r="F8" s="11">
        <v>0</v>
      </c>
      <c r="G8" s="12">
        <v>44663</v>
      </c>
      <c r="H8" s="12">
        <v>44663</v>
      </c>
      <c r="I8" s="13">
        <v>0</v>
      </c>
      <c r="J8" s="11" t="s">
        <v>14</v>
      </c>
      <c r="K8" s="13">
        <f t="shared" si="0"/>
        <v>68.68</v>
      </c>
      <c r="L8" s="18">
        <f t="shared" si="1"/>
        <v>0</v>
      </c>
    </row>
    <row r="9" spans="1:12" ht="12.75">
      <c r="A9" t="s">
        <v>12</v>
      </c>
      <c r="B9" s="14" t="s">
        <v>18</v>
      </c>
      <c r="C9" s="15">
        <v>44651</v>
      </c>
      <c r="D9" s="11">
        <v>2743</v>
      </c>
      <c r="E9" s="11">
        <v>603.46</v>
      </c>
      <c r="F9" s="11">
        <v>0</v>
      </c>
      <c r="G9" s="12">
        <v>44681</v>
      </c>
      <c r="H9" s="12">
        <v>44677</v>
      </c>
      <c r="I9" s="13">
        <v>-4</v>
      </c>
      <c r="J9" s="11" t="s">
        <v>14</v>
      </c>
      <c r="K9" s="13">
        <f t="shared" si="0"/>
        <v>2743</v>
      </c>
      <c r="L9" s="18">
        <f t="shared" si="1"/>
        <v>-10972</v>
      </c>
    </row>
    <row r="10" spans="1:12" ht="12.75">
      <c r="A10" t="s">
        <v>12</v>
      </c>
      <c r="B10" s="14" t="s">
        <v>19</v>
      </c>
      <c r="C10" s="15">
        <v>44656</v>
      </c>
      <c r="D10" s="11">
        <v>70</v>
      </c>
      <c r="E10" s="11">
        <v>0</v>
      </c>
      <c r="F10" s="11">
        <v>0</v>
      </c>
      <c r="G10" s="12">
        <v>44692</v>
      </c>
      <c r="H10" s="12">
        <v>44677</v>
      </c>
      <c r="I10" s="13">
        <v>-15</v>
      </c>
      <c r="J10" s="11" t="s">
        <v>20</v>
      </c>
      <c r="K10" s="13">
        <f t="shared" si="0"/>
        <v>70</v>
      </c>
      <c r="L10" s="18">
        <f t="shared" si="1"/>
        <v>-1050</v>
      </c>
    </row>
    <row r="11" spans="1:12" ht="12.75">
      <c r="A11" t="s">
        <v>12</v>
      </c>
      <c r="B11" s="14" t="s">
        <v>21</v>
      </c>
      <c r="C11" s="15">
        <v>44657</v>
      </c>
      <c r="D11" s="11">
        <v>818.11</v>
      </c>
      <c r="E11" s="11">
        <v>179.98</v>
      </c>
      <c r="F11" s="11">
        <v>0</v>
      </c>
      <c r="G11" s="12">
        <v>44688</v>
      </c>
      <c r="H11" s="12">
        <v>44677</v>
      </c>
      <c r="I11" s="13">
        <v>-11</v>
      </c>
      <c r="J11" s="11" t="s">
        <v>14</v>
      </c>
      <c r="K11" s="13">
        <f t="shared" si="0"/>
        <v>818.11</v>
      </c>
      <c r="L11" s="18">
        <f t="shared" si="1"/>
        <v>-8999.210000000001</v>
      </c>
    </row>
    <row r="12" spans="1:12" ht="12.75">
      <c r="A12" t="s">
        <v>12</v>
      </c>
      <c r="B12" s="14" t="s">
        <v>22</v>
      </c>
      <c r="C12" s="15">
        <v>44659</v>
      </c>
      <c r="D12" s="11">
        <v>56</v>
      </c>
      <c r="E12" s="11">
        <v>12.32</v>
      </c>
      <c r="F12" s="11">
        <v>0</v>
      </c>
      <c r="G12" s="12">
        <v>44712</v>
      </c>
      <c r="H12" s="12">
        <v>44677</v>
      </c>
      <c r="I12" s="13">
        <v>-35</v>
      </c>
      <c r="J12" s="11" t="s">
        <v>14</v>
      </c>
      <c r="K12" s="13">
        <f t="shared" si="0"/>
        <v>56</v>
      </c>
      <c r="L12" s="18">
        <f t="shared" si="1"/>
        <v>-1960</v>
      </c>
    </row>
    <row r="13" spans="1:12" ht="12.75">
      <c r="A13" t="s">
        <v>12</v>
      </c>
      <c r="B13" s="14" t="s">
        <v>23</v>
      </c>
      <c r="C13" s="15">
        <v>44631</v>
      </c>
      <c r="D13" s="11">
        <v>200</v>
      </c>
      <c r="E13" s="11">
        <v>44</v>
      </c>
      <c r="F13" s="11">
        <v>0</v>
      </c>
      <c r="G13" s="12">
        <v>44631</v>
      </c>
      <c r="H13" s="12">
        <v>44677</v>
      </c>
      <c r="I13" s="13">
        <v>46</v>
      </c>
      <c r="J13" s="11" t="s">
        <v>14</v>
      </c>
      <c r="K13" s="13">
        <f t="shared" si="0"/>
        <v>200</v>
      </c>
      <c r="L13" s="18">
        <f t="shared" si="1"/>
        <v>9200</v>
      </c>
    </row>
    <row r="14" spans="1:12" ht="12.75">
      <c r="A14" t="s">
        <v>12</v>
      </c>
      <c r="B14" s="14" t="s">
        <v>24</v>
      </c>
      <c r="C14" s="15">
        <v>44660</v>
      </c>
      <c r="D14" s="11">
        <v>250</v>
      </c>
      <c r="E14" s="11">
        <v>55</v>
      </c>
      <c r="F14" s="11">
        <v>0</v>
      </c>
      <c r="G14" s="12">
        <v>44742</v>
      </c>
      <c r="H14" s="12">
        <v>44677</v>
      </c>
      <c r="I14" s="13">
        <v>-65</v>
      </c>
      <c r="J14" s="11" t="s">
        <v>14</v>
      </c>
      <c r="K14" s="13">
        <f t="shared" si="0"/>
        <v>250</v>
      </c>
      <c r="L14" s="18">
        <f t="shared" si="1"/>
        <v>-16250</v>
      </c>
    </row>
    <row r="15" spans="1:12" ht="12.75">
      <c r="A15" t="s">
        <v>12</v>
      </c>
      <c r="B15" s="14" t="s">
        <v>25</v>
      </c>
      <c r="C15" s="15">
        <v>44660</v>
      </c>
      <c r="D15" s="11">
        <v>189</v>
      </c>
      <c r="E15" s="11">
        <v>41.58</v>
      </c>
      <c r="F15" s="11">
        <v>0</v>
      </c>
      <c r="G15" s="12">
        <v>44742</v>
      </c>
      <c r="H15" s="12">
        <v>44677</v>
      </c>
      <c r="I15" s="13">
        <v>-65</v>
      </c>
      <c r="J15" s="11" t="s">
        <v>14</v>
      </c>
      <c r="K15" s="13">
        <f t="shared" si="0"/>
        <v>189</v>
      </c>
      <c r="L15" s="18">
        <f t="shared" si="1"/>
        <v>-12285</v>
      </c>
    </row>
    <row r="16" spans="1:12" ht="12.75">
      <c r="A16" t="s">
        <v>12</v>
      </c>
      <c r="B16" s="14" t="s">
        <v>26</v>
      </c>
      <c r="C16" s="15">
        <v>44671</v>
      </c>
      <c r="D16" s="11">
        <v>301.23</v>
      </c>
      <c r="E16" s="11">
        <v>66.27</v>
      </c>
      <c r="F16" s="11">
        <v>0</v>
      </c>
      <c r="G16" s="12">
        <v>44702</v>
      </c>
      <c r="H16" s="12">
        <v>44677</v>
      </c>
      <c r="I16" s="13">
        <v>-25</v>
      </c>
      <c r="J16" s="11" t="s">
        <v>14</v>
      </c>
      <c r="K16" s="13">
        <f t="shared" si="0"/>
        <v>301.23</v>
      </c>
      <c r="L16" s="18">
        <f t="shared" si="1"/>
        <v>-7530.75</v>
      </c>
    </row>
    <row r="17" spans="1:12" ht="12.75">
      <c r="A17" t="s">
        <v>12</v>
      </c>
      <c r="B17" s="14" t="s">
        <v>27</v>
      </c>
      <c r="C17" s="15">
        <v>44670</v>
      </c>
      <c r="D17" s="11">
        <v>390</v>
      </c>
      <c r="E17" s="11">
        <v>19.5</v>
      </c>
      <c r="F17" s="11">
        <v>0</v>
      </c>
      <c r="G17" s="12">
        <v>44712</v>
      </c>
      <c r="H17" s="12">
        <v>44677</v>
      </c>
      <c r="I17" s="13">
        <v>-35</v>
      </c>
      <c r="J17" s="11" t="s">
        <v>14</v>
      </c>
      <c r="K17" s="13">
        <f t="shared" si="0"/>
        <v>390</v>
      </c>
      <c r="L17" s="18">
        <f t="shared" si="1"/>
        <v>-13650</v>
      </c>
    </row>
    <row r="18" spans="1:12" ht="12.75">
      <c r="A18" t="s">
        <v>12</v>
      </c>
      <c r="B18" s="14" t="s">
        <v>28</v>
      </c>
      <c r="C18" s="15">
        <v>44670</v>
      </c>
      <c r="D18" s="11">
        <v>1064.7</v>
      </c>
      <c r="E18" s="11">
        <v>234.23</v>
      </c>
      <c r="F18" s="11">
        <v>0</v>
      </c>
      <c r="G18" s="12">
        <v>44700</v>
      </c>
      <c r="H18" s="12">
        <v>44677</v>
      </c>
      <c r="I18" s="13">
        <v>-23</v>
      </c>
      <c r="J18" s="11" t="s">
        <v>14</v>
      </c>
      <c r="K18" s="13">
        <f t="shared" si="0"/>
        <v>1064.7</v>
      </c>
      <c r="L18" s="18">
        <f t="shared" si="1"/>
        <v>-24488.100000000002</v>
      </c>
    </row>
    <row r="19" spans="1:12" ht="12.75">
      <c r="A19" t="s">
        <v>12</v>
      </c>
      <c r="B19" s="14" t="s">
        <v>29</v>
      </c>
      <c r="C19" s="15">
        <v>44681</v>
      </c>
      <c r="D19" s="11">
        <v>666.61</v>
      </c>
      <c r="E19" s="11">
        <v>120.02</v>
      </c>
      <c r="F19" s="11">
        <v>0</v>
      </c>
      <c r="G19" s="12">
        <v>44711</v>
      </c>
      <c r="H19" s="12">
        <v>44700</v>
      </c>
      <c r="I19" s="13">
        <v>-11</v>
      </c>
      <c r="J19" s="11" t="s">
        <v>14</v>
      </c>
      <c r="K19" s="13">
        <f t="shared" si="0"/>
        <v>666.61</v>
      </c>
      <c r="L19" s="18">
        <f t="shared" si="1"/>
        <v>-7332.71</v>
      </c>
    </row>
    <row r="20" spans="1:12" ht="12.75">
      <c r="A20" t="s">
        <v>12</v>
      </c>
      <c r="B20" s="14" t="s">
        <v>30</v>
      </c>
      <c r="C20" s="15">
        <v>44677</v>
      </c>
      <c r="D20" s="11">
        <v>170</v>
      </c>
      <c r="E20" s="11">
        <v>37.4</v>
      </c>
      <c r="F20" s="11">
        <v>0</v>
      </c>
      <c r="G20" s="12">
        <v>44712</v>
      </c>
      <c r="H20" s="12">
        <v>44700</v>
      </c>
      <c r="I20" s="13">
        <v>-12</v>
      </c>
      <c r="J20" s="11" t="s">
        <v>14</v>
      </c>
      <c r="K20" s="13">
        <f t="shared" si="0"/>
        <v>170</v>
      </c>
      <c r="L20" s="18">
        <f t="shared" si="1"/>
        <v>-2040</v>
      </c>
    </row>
    <row r="21" spans="1:12" ht="12.75">
      <c r="A21" t="s">
        <v>12</v>
      </c>
      <c r="B21" s="14" t="s">
        <v>31</v>
      </c>
      <c r="C21" s="15">
        <v>44679</v>
      </c>
      <c r="D21" s="11">
        <v>209.48</v>
      </c>
      <c r="E21" s="11">
        <v>42.56</v>
      </c>
      <c r="F21" s="11">
        <v>0</v>
      </c>
      <c r="G21" s="12">
        <v>44712</v>
      </c>
      <c r="H21" s="12">
        <v>44700</v>
      </c>
      <c r="I21" s="13">
        <v>-12</v>
      </c>
      <c r="J21" s="11" t="s">
        <v>14</v>
      </c>
      <c r="K21" s="13">
        <f t="shared" si="0"/>
        <v>209.48</v>
      </c>
      <c r="L21" s="18">
        <f t="shared" si="1"/>
        <v>-2513.7599999999998</v>
      </c>
    </row>
    <row r="22" spans="1:12" ht="12.75">
      <c r="A22" t="s">
        <v>12</v>
      </c>
      <c r="B22" s="14" t="s">
        <v>32</v>
      </c>
      <c r="C22" s="15">
        <v>44673</v>
      </c>
      <c r="D22" s="11">
        <v>770</v>
      </c>
      <c r="E22" s="11">
        <v>38.5</v>
      </c>
      <c r="F22" s="11">
        <v>0</v>
      </c>
      <c r="G22" s="12">
        <v>44712</v>
      </c>
      <c r="H22" s="12">
        <v>44700</v>
      </c>
      <c r="I22" s="13">
        <v>-12</v>
      </c>
      <c r="J22" s="11" t="s">
        <v>14</v>
      </c>
      <c r="K22" s="13">
        <f t="shared" si="0"/>
        <v>770</v>
      </c>
      <c r="L22" s="18">
        <f t="shared" si="1"/>
        <v>-9240</v>
      </c>
    </row>
    <row r="23" spans="1:12" ht="12.75">
      <c r="A23" t="s">
        <v>12</v>
      </c>
      <c r="B23" s="14" t="s">
        <v>33</v>
      </c>
      <c r="C23" s="15">
        <v>44687</v>
      </c>
      <c r="D23" s="11">
        <v>155.6</v>
      </c>
      <c r="E23" s="11">
        <v>34.23</v>
      </c>
      <c r="F23" s="11">
        <v>0</v>
      </c>
      <c r="G23" s="12">
        <v>44718</v>
      </c>
      <c r="H23" s="12">
        <v>44700</v>
      </c>
      <c r="I23" s="13">
        <v>-18</v>
      </c>
      <c r="J23" s="11" t="s">
        <v>14</v>
      </c>
      <c r="K23" s="13">
        <f t="shared" si="0"/>
        <v>155.6</v>
      </c>
      <c r="L23" s="18">
        <f t="shared" si="1"/>
        <v>-2800.7999999999997</v>
      </c>
    </row>
    <row r="24" spans="1:12" ht="12.75">
      <c r="A24" t="s">
        <v>12</v>
      </c>
      <c r="B24" s="14" t="s">
        <v>34</v>
      </c>
      <c r="C24" s="15">
        <v>44691</v>
      </c>
      <c r="D24" s="11">
        <v>834.85</v>
      </c>
      <c r="E24" s="11">
        <v>146.95</v>
      </c>
      <c r="F24" s="11">
        <v>0</v>
      </c>
      <c r="G24" s="12">
        <v>44742</v>
      </c>
      <c r="H24" s="12">
        <v>44700</v>
      </c>
      <c r="I24" s="13">
        <v>-42</v>
      </c>
      <c r="J24" s="11" t="s">
        <v>14</v>
      </c>
      <c r="K24" s="13">
        <f t="shared" si="0"/>
        <v>834.85</v>
      </c>
      <c r="L24" s="18">
        <f t="shared" si="1"/>
        <v>-35063.700000000004</v>
      </c>
    </row>
    <row r="25" spans="1:12" ht="12.75">
      <c r="A25" t="s">
        <v>12</v>
      </c>
      <c r="B25" s="14" t="s">
        <v>35</v>
      </c>
      <c r="C25" s="15">
        <v>44691</v>
      </c>
      <c r="D25" s="11">
        <v>53.38</v>
      </c>
      <c r="E25" s="11">
        <v>11.74</v>
      </c>
      <c r="F25" s="11">
        <v>0</v>
      </c>
      <c r="G25" s="12">
        <v>44722</v>
      </c>
      <c r="H25" s="12">
        <v>44700</v>
      </c>
      <c r="I25" s="13">
        <v>-22</v>
      </c>
      <c r="J25" s="11" t="s">
        <v>14</v>
      </c>
      <c r="K25" s="13">
        <f t="shared" si="0"/>
        <v>53.38</v>
      </c>
      <c r="L25" s="18">
        <f t="shared" si="1"/>
        <v>-1174.3600000000001</v>
      </c>
    </row>
    <row r="26" spans="1:12" ht="12.75">
      <c r="A26" t="s">
        <v>12</v>
      </c>
      <c r="B26" s="14" t="s">
        <v>36</v>
      </c>
      <c r="C26" s="15">
        <v>44697</v>
      </c>
      <c r="D26" s="11">
        <v>276</v>
      </c>
      <c r="E26" s="11">
        <v>0</v>
      </c>
      <c r="F26" s="11">
        <v>0</v>
      </c>
      <c r="G26" s="12">
        <v>44742</v>
      </c>
      <c r="H26" s="12">
        <v>44700</v>
      </c>
      <c r="I26" s="13">
        <v>-42</v>
      </c>
      <c r="J26" s="11" t="s">
        <v>20</v>
      </c>
      <c r="K26" s="13">
        <f t="shared" si="0"/>
        <v>276</v>
      </c>
      <c r="L26" s="18">
        <f t="shared" si="1"/>
        <v>-11592</v>
      </c>
    </row>
    <row r="27" spans="1:12" ht="12.75">
      <c r="A27" t="s">
        <v>12</v>
      </c>
      <c r="B27" s="14" t="s">
        <v>37</v>
      </c>
      <c r="C27" s="15">
        <v>44698</v>
      </c>
      <c r="D27" s="11">
        <v>108</v>
      </c>
      <c r="E27" s="11">
        <v>0</v>
      </c>
      <c r="F27" s="11">
        <v>0</v>
      </c>
      <c r="G27" s="12">
        <v>44742</v>
      </c>
      <c r="H27" s="12">
        <v>44700</v>
      </c>
      <c r="I27" s="13">
        <v>-42</v>
      </c>
      <c r="J27" s="11" t="s">
        <v>20</v>
      </c>
      <c r="K27" s="13">
        <f t="shared" si="0"/>
        <v>108</v>
      </c>
      <c r="L27" s="18">
        <f t="shared" si="1"/>
        <v>-4536</v>
      </c>
    </row>
    <row r="28" spans="1:12" ht="12.75">
      <c r="A28" t="s">
        <v>12</v>
      </c>
      <c r="B28" s="14" t="s">
        <v>38</v>
      </c>
      <c r="C28" s="15">
        <v>44700</v>
      </c>
      <c r="D28" s="11">
        <v>180</v>
      </c>
      <c r="E28" s="11">
        <v>0</v>
      </c>
      <c r="F28" s="11">
        <v>0</v>
      </c>
      <c r="G28" s="12">
        <v>44700</v>
      </c>
      <c r="H28" s="12">
        <v>44712</v>
      </c>
      <c r="I28" s="13">
        <v>12</v>
      </c>
      <c r="J28" s="11" t="s">
        <v>20</v>
      </c>
      <c r="K28" s="13">
        <f t="shared" si="0"/>
        <v>180</v>
      </c>
      <c r="L28" s="18">
        <f t="shared" si="1"/>
        <v>2160</v>
      </c>
    </row>
    <row r="29" spans="1:12" ht="12.75">
      <c r="A29" t="s">
        <v>12</v>
      </c>
      <c r="B29" s="14" t="s">
        <v>39</v>
      </c>
      <c r="C29" s="15">
        <v>44704</v>
      </c>
      <c r="D29" s="11">
        <v>186</v>
      </c>
      <c r="E29" s="11">
        <v>0</v>
      </c>
      <c r="F29" s="11">
        <v>0</v>
      </c>
      <c r="G29" s="12">
        <v>44742</v>
      </c>
      <c r="H29" s="12">
        <v>44712</v>
      </c>
      <c r="I29" s="13">
        <v>-30</v>
      </c>
      <c r="J29" s="11" t="s">
        <v>20</v>
      </c>
      <c r="K29" s="13">
        <f t="shared" si="0"/>
        <v>186</v>
      </c>
      <c r="L29" s="18">
        <f t="shared" si="1"/>
        <v>-5580</v>
      </c>
    </row>
    <row r="30" spans="1:12" ht="12.75">
      <c r="A30" t="s">
        <v>12</v>
      </c>
      <c r="B30" s="14" t="s">
        <v>40</v>
      </c>
      <c r="C30" s="15">
        <v>44694</v>
      </c>
      <c r="D30" s="11">
        <v>168</v>
      </c>
      <c r="E30" s="11">
        <v>0</v>
      </c>
      <c r="F30" s="11">
        <v>0</v>
      </c>
      <c r="G30" s="12">
        <v>44725</v>
      </c>
      <c r="H30" s="12">
        <v>44720</v>
      </c>
      <c r="I30" s="13">
        <v>-5</v>
      </c>
      <c r="J30" s="11" t="s">
        <v>20</v>
      </c>
      <c r="K30" s="13">
        <f t="shared" si="0"/>
        <v>168</v>
      </c>
      <c r="L30" s="18">
        <f t="shared" si="1"/>
        <v>-840</v>
      </c>
    </row>
    <row r="31" spans="1:12" ht="12.75">
      <c r="A31" t="s">
        <v>12</v>
      </c>
      <c r="B31" s="14" t="s">
        <v>41</v>
      </c>
      <c r="C31" s="15">
        <v>44704</v>
      </c>
      <c r="D31" s="11">
        <v>65</v>
      </c>
      <c r="E31" s="11">
        <v>14.3</v>
      </c>
      <c r="F31" s="11">
        <v>0</v>
      </c>
      <c r="G31" s="12">
        <v>44773</v>
      </c>
      <c r="H31" s="12">
        <v>44712</v>
      </c>
      <c r="I31" s="13">
        <v>-61</v>
      </c>
      <c r="J31" s="11" t="s">
        <v>14</v>
      </c>
      <c r="K31" s="13">
        <f t="shared" si="0"/>
        <v>65</v>
      </c>
      <c r="L31" s="18">
        <f t="shared" si="1"/>
        <v>-3965</v>
      </c>
    </row>
    <row r="32" spans="1:12" ht="12.75">
      <c r="A32" t="s">
        <v>12</v>
      </c>
      <c r="B32" s="14" t="s">
        <v>42</v>
      </c>
      <c r="C32" s="15">
        <v>44711</v>
      </c>
      <c r="D32" s="11">
        <v>336.7</v>
      </c>
      <c r="E32" s="11">
        <v>0</v>
      </c>
      <c r="F32" s="11">
        <v>0</v>
      </c>
      <c r="G32" s="12">
        <v>44742</v>
      </c>
      <c r="H32" s="12">
        <v>44712</v>
      </c>
      <c r="I32" s="13">
        <v>-30</v>
      </c>
      <c r="J32" s="11" t="s">
        <v>20</v>
      </c>
      <c r="K32" s="13">
        <f t="shared" si="0"/>
        <v>336.7</v>
      </c>
      <c r="L32" s="18">
        <f t="shared" si="1"/>
        <v>-10101</v>
      </c>
    </row>
    <row r="33" spans="1:12" ht="12.75">
      <c r="A33" t="s">
        <v>12</v>
      </c>
      <c r="B33" s="14" t="s">
        <v>43</v>
      </c>
      <c r="C33" s="15">
        <v>44711</v>
      </c>
      <c r="D33" s="11">
        <v>59.4</v>
      </c>
      <c r="E33" s="11">
        <v>0</v>
      </c>
      <c r="F33" s="11">
        <v>0</v>
      </c>
      <c r="G33" s="12">
        <v>44741</v>
      </c>
      <c r="H33" s="12">
        <v>44712</v>
      </c>
      <c r="I33" s="13">
        <v>-29</v>
      </c>
      <c r="J33" s="11" t="s">
        <v>20</v>
      </c>
      <c r="K33" s="13">
        <f t="shared" si="0"/>
        <v>59.4</v>
      </c>
      <c r="L33" s="18">
        <f t="shared" si="1"/>
        <v>-1722.6</v>
      </c>
    </row>
    <row r="34" spans="1:12" ht="12.75">
      <c r="A34" t="s">
        <v>12</v>
      </c>
      <c r="B34" s="14" t="s">
        <v>44</v>
      </c>
      <c r="C34" s="15">
        <v>44711</v>
      </c>
      <c r="D34" s="11">
        <v>117</v>
      </c>
      <c r="E34" s="11">
        <v>25.74</v>
      </c>
      <c r="F34" s="11">
        <v>0</v>
      </c>
      <c r="G34" s="12">
        <v>44742</v>
      </c>
      <c r="H34" s="12">
        <v>44712</v>
      </c>
      <c r="I34" s="13">
        <v>-30</v>
      </c>
      <c r="J34" s="11" t="s">
        <v>14</v>
      </c>
      <c r="K34" s="13">
        <f t="shared" si="0"/>
        <v>117</v>
      </c>
      <c r="L34" s="18">
        <f t="shared" si="1"/>
        <v>-3510</v>
      </c>
    </row>
    <row r="35" spans="1:12" ht="12.75">
      <c r="A35" t="s">
        <v>12</v>
      </c>
      <c r="B35" s="14" t="s">
        <v>45</v>
      </c>
      <c r="C35" s="15">
        <v>44708</v>
      </c>
      <c r="D35" s="11">
        <v>45</v>
      </c>
      <c r="E35" s="11">
        <v>9.9</v>
      </c>
      <c r="F35" s="11">
        <v>0</v>
      </c>
      <c r="G35" s="12">
        <v>44742</v>
      </c>
      <c r="H35" s="12">
        <v>44712</v>
      </c>
      <c r="I35" s="13">
        <v>-30</v>
      </c>
      <c r="J35" s="11" t="s">
        <v>14</v>
      </c>
      <c r="K35" s="13">
        <f t="shared" si="0"/>
        <v>45</v>
      </c>
      <c r="L35" s="18">
        <f t="shared" si="1"/>
        <v>-1350</v>
      </c>
    </row>
    <row r="36" spans="1:12" ht="12.75">
      <c r="A36" t="s">
        <v>12</v>
      </c>
      <c r="B36" s="14" t="s">
        <v>46</v>
      </c>
      <c r="C36" s="15">
        <v>44712</v>
      </c>
      <c r="D36" s="11">
        <v>518.18</v>
      </c>
      <c r="E36" s="11">
        <v>51.82</v>
      </c>
      <c r="F36" s="11">
        <v>0</v>
      </c>
      <c r="G36" s="12">
        <v>44742</v>
      </c>
      <c r="H36" s="12">
        <v>44722</v>
      </c>
      <c r="I36" s="13">
        <v>-20</v>
      </c>
      <c r="J36" s="11" t="s">
        <v>14</v>
      </c>
      <c r="K36" s="13">
        <f t="shared" si="0"/>
        <v>518.18</v>
      </c>
      <c r="L36" s="18">
        <f t="shared" si="1"/>
        <v>-10363.599999999999</v>
      </c>
    </row>
    <row r="37" spans="1:12" ht="12.75">
      <c r="A37" t="s">
        <v>12</v>
      </c>
      <c r="B37" s="14" t="s">
        <v>47</v>
      </c>
      <c r="C37" s="15">
        <v>44712</v>
      </c>
      <c r="D37" s="11">
        <v>518.18</v>
      </c>
      <c r="E37" s="11">
        <v>51.82</v>
      </c>
      <c r="F37" s="11">
        <v>0</v>
      </c>
      <c r="G37" s="12">
        <v>44742</v>
      </c>
      <c r="H37" s="12">
        <v>44722</v>
      </c>
      <c r="I37" s="13">
        <v>-20</v>
      </c>
      <c r="J37" s="11" t="s">
        <v>14</v>
      </c>
      <c r="K37" s="13">
        <f t="shared" si="0"/>
        <v>518.18</v>
      </c>
      <c r="L37" s="18">
        <f t="shared" si="1"/>
        <v>-10363.599999999999</v>
      </c>
    </row>
    <row r="38" spans="1:12" ht="12.75">
      <c r="A38" t="s">
        <v>12</v>
      </c>
      <c r="B38" s="14" t="s">
        <v>48</v>
      </c>
      <c r="C38" s="15">
        <v>44713</v>
      </c>
      <c r="D38" s="11">
        <v>426</v>
      </c>
      <c r="E38" s="11">
        <v>0</v>
      </c>
      <c r="F38" s="11">
        <v>0</v>
      </c>
      <c r="G38" s="12">
        <v>44773</v>
      </c>
      <c r="H38" s="12">
        <v>44722</v>
      </c>
      <c r="I38" s="13">
        <v>-51</v>
      </c>
      <c r="J38" s="11" t="s">
        <v>20</v>
      </c>
      <c r="K38" s="13">
        <f t="shared" si="0"/>
        <v>426</v>
      </c>
      <c r="L38" s="18">
        <f t="shared" si="1"/>
        <v>-21726</v>
      </c>
    </row>
    <row r="39" spans="1:12" ht="12.75">
      <c r="A39" t="s">
        <v>12</v>
      </c>
      <c r="B39" s="14" t="s">
        <v>49</v>
      </c>
      <c r="C39" s="15">
        <v>44712</v>
      </c>
      <c r="D39" s="11">
        <v>618.41</v>
      </c>
      <c r="E39" s="11">
        <v>127.69</v>
      </c>
      <c r="F39" s="11">
        <v>0</v>
      </c>
      <c r="G39" s="12">
        <v>44742</v>
      </c>
      <c r="H39" s="12">
        <v>44722</v>
      </c>
      <c r="I39" s="13">
        <v>-20</v>
      </c>
      <c r="J39" s="11" t="s">
        <v>14</v>
      </c>
      <c r="K39" s="13">
        <f t="shared" si="0"/>
        <v>618.41</v>
      </c>
      <c r="L39" s="18">
        <f t="shared" si="1"/>
        <v>-12368.199999999999</v>
      </c>
    </row>
    <row r="40" spans="1:12" ht="12.75">
      <c r="A40" t="s">
        <v>12</v>
      </c>
      <c r="B40" s="14" t="s">
        <v>50</v>
      </c>
      <c r="C40" s="15">
        <v>44712</v>
      </c>
      <c r="D40" s="11">
        <v>167</v>
      </c>
      <c r="E40" s="11">
        <v>0</v>
      </c>
      <c r="F40" s="11">
        <v>0</v>
      </c>
      <c r="G40" s="12">
        <v>44743</v>
      </c>
      <c r="H40" s="12">
        <v>44722</v>
      </c>
      <c r="I40" s="13">
        <v>-21</v>
      </c>
      <c r="J40" s="11" t="s">
        <v>20</v>
      </c>
      <c r="K40" s="13">
        <f t="shared" si="0"/>
        <v>167</v>
      </c>
      <c r="L40" s="18">
        <f t="shared" si="1"/>
        <v>-3507</v>
      </c>
    </row>
    <row r="41" spans="1:12" ht="12.75">
      <c r="A41" t="s">
        <v>12</v>
      </c>
      <c r="B41" s="14" t="s">
        <v>51</v>
      </c>
      <c r="C41" s="15">
        <v>44712</v>
      </c>
      <c r="D41" s="11">
        <v>90</v>
      </c>
      <c r="E41" s="11">
        <v>0</v>
      </c>
      <c r="F41" s="11">
        <v>0</v>
      </c>
      <c r="G41" s="12">
        <v>44712</v>
      </c>
      <c r="H41" s="12">
        <v>44722</v>
      </c>
      <c r="I41" s="13">
        <v>10</v>
      </c>
      <c r="J41" s="11" t="s">
        <v>20</v>
      </c>
      <c r="K41" s="13">
        <f t="shared" si="0"/>
        <v>90</v>
      </c>
      <c r="L41" s="18">
        <f t="shared" si="1"/>
        <v>900</v>
      </c>
    </row>
    <row r="42" spans="1:12" ht="12.75">
      <c r="A42" t="s">
        <v>12</v>
      </c>
      <c r="B42" s="14" t="s">
        <v>52</v>
      </c>
      <c r="C42" s="15">
        <v>44708</v>
      </c>
      <c r="D42" s="11">
        <v>180</v>
      </c>
      <c r="E42" s="11">
        <v>0</v>
      </c>
      <c r="F42" s="11">
        <v>0</v>
      </c>
      <c r="G42" s="12">
        <v>44712</v>
      </c>
      <c r="H42" s="12">
        <v>44712</v>
      </c>
      <c r="I42" s="13">
        <v>0</v>
      </c>
      <c r="J42" s="11" t="s">
        <v>20</v>
      </c>
      <c r="K42" s="13">
        <f t="shared" si="0"/>
        <v>180</v>
      </c>
      <c r="L42" s="18">
        <f t="shared" si="1"/>
        <v>0</v>
      </c>
    </row>
    <row r="43" spans="1:12" ht="12.75">
      <c r="A43" t="s">
        <v>12</v>
      </c>
      <c r="B43" s="14" t="s">
        <v>53</v>
      </c>
      <c r="C43" s="15">
        <v>44708</v>
      </c>
      <c r="D43" s="11">
        <v>180</v>
      </c>
      <c r="E43" s="11">
        <v>0</v>
      </c>
      <c r="F43" s="11">
        <v>0</v>
      </c>
      <c r="G43" s="12">
        <v>44708</v>
      </c>
      <c r="H43" s="12">
        <v>44712</v>
      </c>
      <c r="I43" s="13">
        <v>4</v>
      </c>
      <c r="J43" s="11" t="s">
        <v>20</v>
      </c>
      <c r="K43" s="13">
        <f t="shared" si="0"/>
        <v>180</v>
      </c>
      <c r="L43" s="18">
        <f t="shared" si="1"/>
        <v>720</v>
      </c>
    </row>
    <row r="44" spans="1:12" ht="12.75">
      <c r="A44" t="s">
        <v>12</v>
      </c>
      <c r="B44" s="14" t="s">
        <v>54</v>
      </c>
      <c r="C44" s="15">
        <v>44725</v>
      </c>
      <c r="D44" s="11">
        <v>460</v>
      </c>
      <c r="E44" s="11">
        <v>0</v>
      </c>
      <c r="F44" s="11">
        <v>0</v>
      </c>
      <c r="G44" s="12">
        <v>44725</v>
      </c>
      <c r="H44" s="12">
        <v>44733</v>
      </c>
      <c r="I44" s="13">
        <v>8</v>
      </c>
      <c r="J44" s="11" t="s">
        <v>20</v>
      </c>
      <c r="K44" s="13">
        <f t="shared" si="0"/>
        <v>460</v>
      </c>
      <c r="L44" s="18">
        <f t="shared" si="1"/>
        <v>3680</v>
      </c>
    </row>
    <row r="45" spans="1:12" ht="12.75">
      <c r="A45" t="s">
        <v>12</v>
      </c>
      <c r="B45" s="14" t="s">
        <v>55</v>
      </c>
      <c r="C45" s="15">
        <v>44721</v>
      </c>
      <c r="D45" s="11">
        <v>532.79</v>
      </c>
      <c r="E45" s="11">
        <v>117.21</v>
      </c>
      <c r="F45" s="11">
        <v>0</v>
      </c>
      <c r="G45" s="12">
        <v>44721</v>
      </c>
      <c r="H45" s="12">
        <v>44733</v>
      </c>
      <c r="I45" s="13">
        <v>12</v>
      </c>
      <c r="J45" s="11" t="s">
        <v>14</v>
      </c>
      <c r="K45" s="13">
        <f t="shared" si="0"/>
        <v>532.79</v>
      </c>
      <c r="L45" s="18">
        <f t="shared" si="1"/>
        <v>6393.48</v>
      </c>
    </row>
    <row r="46" spans="1:12" ht="12.75">
      <c r="A46" t="s">
        <v>12</v>
      </c>
      <c r="B46" s="14" t="s">
        <v>56</v>
      </c>
      <c r="C46" s="15">
        <v>44727</v>
      </c>
      <c r="D46" s="11">
        <v>1800</v>
      </c>
      <c r="E46" s="11">
        <v>0</v>
      </c>
      <c r="F46" s="11">
        <v>0</v>
      </c>
      <c r="G46" s="12">
        <v>44727</v>
      </c>
      <c r="H46" s="12">
        <v>44733</v>
      </c>
      <c r="I46" s="13">
        <v>6</v>
      </c>
      <c r="J46" s="11" t="s">
        <v>20</v>
      </c>
      <c r="K46" s="13">
        <f t="shared" si="0"/>
        <v>1800</v>
      </c>
      <c r="L46" s="18">
        <f t="shared" si="1"/>
        <v>10800</v>
      </c>
    </row>
    <row r="47" spans="1:12" ht="12.75">
      <c r="A47" t="s">
        <v>12</v>
      </c>
      <c r="B47" s="14" t="s">
        <v>57</v>
      </c>
      <c r="C47" s="15">
        <v>44727</v>
      </c>
      <c r="D47" s="11">
        <v>1800</v>
      </c>
      <c r="E47" s="11">
        <v>0</v>
      </c>
      <c r="F47" s="11">
        <v>0</v>
      </c>
      <c r="G47" s="12">
        <v>44727</v>
      </c>
      <c r="H47" s="12">
        <v>44733</v>
      </c>
      <c r="I47" s="13">
        <v>6</v>
      </c>
      <c r="J47" s="11" t="s">
        <v>20</v>
      </c>
      <c r="K47" s="13">
        <f t="shared" si="0"/>
        <v>1800</v>
      </c>
      <c r="L47" s="18">
        <f t="shared" si="1"/>
        <v>10800</v>
      </c>
    </row>
    <row r="48" spans="1:12" ht="12.75">
      <c r="A48" t="s">
        <v>12</v>
      </c>
      <c r="B48" s="14" t="s">
        <v>58</v>
      </c>
      <c r="C48" s="15">
        <v>44732</v>
      </c>
      <c r="D48" s="11">
        <v>156</v>
      </c>
      <c r="E48" s="11">
        <v>0</v>
      </c>
      <c r="F48" s="11">
        <v>0</v>
      </c>
      <c r="G48" s="12">
        <v>44773</v>
      </c>
      <c r="H48" s="12">
        <v>44733</v>
      </c>
      <c r="I48" s="13">
        <v>-40</v>
      </c>
      <c r="J48" s="11" t="s">
        <v>20</v>
      </c>
      <c r="K48" s="13">
        <f t="shared" si="0"/>
        <v>156</v>
      </c>
      <c r="L48" s="18">
        <f t="shared" si="1"/>
        <v>-6240</v>
      </c>
    </row>
    <row r="49" spans="1:12" ht="12.75">
      <c r="A49" t="s">
        <v>12</v>
      </c>
      <c r="B49" s="14" t="s">
        <v>59</v>
      </c>
      <c r="C49" s="15">
        <v>44732</v>
      </c>
      <c r="D49" s="11">
        <v>88</v>
      </c>
      <c r="E49" s="11">
        <v>0</v>
      </c>
      <c r="F49" s="11">
        <v>0</v>
      </c>
      <c r="G49" s="12">
        <v>44763</v>
      </c>
      <c r="H49" s="12">
        <v>44733</v>
      </c>
      <c r="I49" s="13">
        <v>-30</v>
      </c>
      <c r="J49" s="11" t="s">
        <v>20</v>
      </c>
      <c r="K49" s="13">
        <f t="shared" si="0"/>
        <v>88</v>
      </c>
      <c r="L49" s="18">
        <f t="shared" si="1"/>
        <v>-2640</v>
      </c>
    </row>
    <row r="50" spans="2:12" ht="15">
      <c r="B50" s="11"/>
      <c r="C50" s="11"/>
      <c r="D50" s="11"/>
      <c r="E50" s="11"/>
      <c r="F50" s="11"/>
      <c r="G50" s="11"/>
      <c r="H50" s="11"/>
      <c r="I50" s="11"/>
      <c r="J50" s="28" t="s">
        <v>60</v>
      </c>
      <c r="K50" s="29">
        <f>SUM(K5:K49)</f>
        <v>18940.649999999998</v>
      </c>
      <c r="L50" s="30">
        <f>SUM(L5:L49)</f>
        <v>-219678.61000000002</v>
      </c>
    </row>
    <row r="55" ht="12.75">
      <c r="B55" s="3" t="s">
        <v>61</v>
      </c>
    </row>
    <row r="56" spans="1:3" ht="12.75">
      <c r="A56" s="4" t="s">
        <v>62</v>
      </c>
      <c r="B56" s="3" t="s">
        <v>63</v>
      </c>
      <c r="C56" s="5">
        <f>L50/K50</f>
        <v>-11.598261411303204</v>
      </c>
    </row>
    <row r="57" ht="12.75">
      <c r="B57" s="3" t="s">
        <v>64</v>
      </c>
    </row>
  </sheetData>
  <sheetProtection/>
  <mergeCells count="1">
    <mergeCell ref="B1:L3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</cp:lastModifiedBy>
  <cp:lastPrinted>2022-07-25T12:53:55Z</cp:lastPrinted>
  <dcterms:modified xsi:type="dcterms:W3CDTF">2022-07-25T13:00:20Z</dcterms:modified>
  <cp:category/>
  <cp:version/>
  <cp:contentType/>
  <cp:contentStatus/>
</cp:coreProperties>
</file>