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<sst xmlns="http://schemas.openxmlformats.org/spreadsheetml/2006/main" count="102" uniqueCount="50">
  <si>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</si>
  <si>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</si>
  <si>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</si>
  <si>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</si>
  <si>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</si>
  <si>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</si>
  <si>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</si>
  <si>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</si>
  <si>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</si>
  <si>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</si>
  <si>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</si>
  <si>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</si>
  <si>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2022</t>
  </si>
  <si>
    <t>S</t>
  </si>
  <si>
    <t>2023</t>
  </si>
  <si>
    <t>N</t>
  </si>
  <si>
    <t>12/PA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</si>
  <si>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</si>
  <si>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</si>
  <si>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</si>
  <si>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</si>
  <si>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</si>
  <si>
    <t>1697/PA</t>
  </si>
  <si>
    <t>5954</t>
  </si>
  <si>
    <t>1A/24</t>
  </si>
  <si>
    <t>1024004877</t>
  </si>
  <si>
    <t>V3-1119</t>
  </si>
  <si>
    <t>00058/24</t>
  </si>
  <si>
    <t>7</t>
  </si>
  <si>
    <t>5/PA</t>
  </si>
  <si>
    <t>4/PA</t>
  </si>
  <si>
    <t>3/PA</t>
  </si>
  <si>
    <t>1024031348</t>
  </si>
  <si>
    <t>1951/FVISE</t>
  </si>
  <si>
    <t>55/00</t>
  </si>
  <si>
    <t>48/PA2024</t>
  </si>
  <si>
    <t>24103786</t>
  </si>
  <si>
    <t>24103785</t>
  </si>
  <si>
    <t>24103784</t>
  </si>
  <si>
    <t>18/PA</t>
  </si>
  <si>
    <t>17/PA</t>
  </si>
  <si>
    <t>16/PA</t>
  </si>
  <si>
    <t>14/PA</t>
  </si>
  <si>
    <t>800139</t>
  </si>
  <si>
    <t>54.01</t>
  </si>
  <si>
    <t>2407900027012</t>
  </si>
  <si>
    <t>82/PA2024</t>
  </si>
  <si>
    <t>MF/00/236</t>
  </si>
  <si>
    <t>24106186</t>
  </si>
  <si>
    <t>Istituto Comprensivo Statale "Teresio Olivelli" - Villa Carcina
Rilevazione della tempestività dei pagamenti delle transazioni commerciali ex art. 41, c. I, DL 66/2014
Periodo Gennaio - Marzo 2024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</si>
</sst>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  <numFmt numFmtId="173" formatCode="[$-410]dddd\ d\ mmmm\ yyyy"/>
  </numFmts>
  <fonts count="37">
    <font>
      <sz val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20" fillId="33" borderId="10" xfId="48" applyFont="1" applyFill="1" applyBorder="1" applyAlignment="1">
      <alignment horizontal="center" vertical="center" wrapText="1"/>
    </xf>
    <xf numFmtId="14" fontId="20" fillId="33" borderId="10" xfId="48" applyNumberFormat="1" applyFont="1" applyFill="1" applyBorder="1" applyAlignment="1">
      <alignment horizontal="center" vertical="center" wrapText="1"/>
    </xf>
    <xf numFmtId="0" fontId="0" fillId="0" borderId="11" xfId="46" applyFont="1" applyBorder="1" applyAlignment="1">
      <alignment horizontal="center" wrapText="1"/>
      <protection/>
    </xf>
    <xf numFmtId="0" fontId="0" fillId="0" borderId="12" xfId="46" applyBorder="1" applyAlignment="1">
      <alignment horizontal="center"/>
      <protection/>
    </xf>
    <xf numFmtId="0" fontId="0" fillId="0" borderId="13" xfId="46" applyBorder="1" applyAlignment="1">
      <alignment horizontal="center"/>
      <protection/>
    </xf>
    <xf numFmtId="0" fontId="0" fillId="0" borderId="14" xfId="46" applyBorder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0" fillId="0" borderId="15" xfId="46" applyBorder="1" applyAlignment="1">
      <alignment horizontal="center"/>
      <protection/>
    </xf>
    <xf numFmtId="0" fontId="0" fillId="0" borderId="16" xfId="46" applyBorder="1" applyAlignment="1">
      <alignment horizontal="center"/>
      <protection/>
    </xf>
    <xf numFmtId="0" fontId="0" fillId="0" borderId="17" xfId="46" applyBorder="1" applyAlignment="1">
      <alignment horizontal="center"/>
      <protection/>
    </xf>
    <xf numFmtId="0" fontId="0" fillId="0" borderId="18" xfId="46" applyBorder="1" applyAlignment="1">
      <alignment horizontal="center"/>
      <protection/>
    </xf>
    <xf numFmtId="0" fontId="19" fillId="0" borderId="10" xfId="0" applyFont="1" applyBorder="1" applyAlignment="1">
      <alignment horizontal="center" vertical="center" wrapText="1"/>
    </xf>
    <xf numFmtId="172" fontId="19" fillId="0" borderId="10" xfId="0" applyNumberFormat="1" applyFont="1" applyBorder="1" applyAlignment="1">
      <alignment horizontal="right" vertical="center" wrapText="1"/>
    </xf>
    <xf numFmtId="172" fontId="19" fillId="33" borderId="10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19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/>
    </xf>
    <xf numFmtId="0" fontId="0" fillId="33" borderId="10" xfId="0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tabSelected="1" zoomScalePageLayoutView="0" workbookViewId="0" topLeftCell="B1">
      <selection activeCell="C5" sqref="C5"/>
    </sheetView>
  </sheetViews>
  <sheetFormatPr defaultColWidth="9.140625" defaultRowHeight="12.75"/>
  <cols>
    <col min="1" max="1" width="17.57421875" style="0" hidden="1" customWidth="1"/>
    <col min="2" max="2" width="25.421875" style="13" customWidth="1"/>
    <col min="3" max="3" width="13.7109375" style="1" customWidth="1"/>
    <col min="4" max="6" width="9.7109375" style="0" hidden="1" customWidth="1"/>
    <col min="7" max="8" width="12.7109375" style="1" bestFit="1" customWidth="1"/>
    <col min="9" max="9" width="8.421875" style="0" bestFit="1" customWidth="1"/>
    <col min="10" max="10" width="15.57421875" style="0" hidden="1" customWidth="1"/>
    <col min="11" max="11" width="16.00390625" style="0" bestFit="1" customWidth="1"/>
    <col min="12" max="12" width="13.8515625" style="0" bestFit="1" customWidth="1"/>
  </cols>
  <sheetData>
    <row r="1" spans="2:12" ht="12.75">
      <c r="B1" s="16" t="s">
        <v>49</v>
      </c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2:12" ht="12.75">
      <c r="B2" s="19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2:12" ht="12.75">
      <c r="B3" s="22"/>
      <c r="C3" s="23"/>
      <c r="D3" s="23"/>
      <c r="E3" s="23"/>
      <c r="F3" s="23"/>
      <c r="G3" s="23"/>
      <c r="H3" s="23"/>
      <c r="I3" s="23"/>
      <c r="J3" s="23"/>
      <c r="K3" s="23"/>
      <c r="L3" s="24"/>
    </row>
    <row r="4" spans="1:12" s="11" customFormat="1" ht="45">
      <c r="A4" s="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5" t="s">
        <v>6</v>
      </c>
      <c r="H4" s="15" t="s">
        <v>7</v>
      </c>
      <c r="I4" s="14" t="s">
        <v>8</v>
      </c>
      <c r="J4" s="14" t="s">
        <v>9</v>
      </c>
      <c r="K4" s="14" t="s">
        <v>10</v>
      </c>
      <c r="L4" s="14" t="s">
        <v>11</v>
      </c>
    </row>
    <row r="5" spans="1:12" ht="14.25">
      <c r="A5" s="5" t="s">
        <v>12</v>
      </c>
      <c r="B5" s="28" t="s">
        <v>23</v>
      </c>
      <c r="C5" s="29">
        <v>45274</v>
      </c>
      <c r="D5" s="29">
        <v>58900</v>
      </c>
      <c r="E5" s="29">
        <v>12958</v>
      </c>
      <c r="F5" s="29">
        <v>0</v>
      </c>
      <c r="G5" s="29">
        <v>45304</v>
      </c>
      <c r="H5" s="29">
        <v>45301</v>
      </c>
      <c r="I5" s="32">
        <v>-3</v>
      </c>
      <c r="J5" s="25" t="s">
        <v>13</v>
      </c>
      <c r="K5" s="26">
        <f>IF(J5="N",SUM(D5,E5,F5),SUM(D5,F5))</f>
        <v>58900</v>
      </c>
      <c r="L5" s="27">
        <f>PRODUCT(I5,K5)</f>
        <v>-176700</v>
      </c>
    </row>
    <row r="6" spans="1:12" ht="14.25">
      <c r="A6" s="5" t="s">
        <v>12</v>
      </c>
      <c r="B6" s="28" t="s">
        <v>22</v>
      </c>
      <c r="C6" s="29">
        <v>45295</v>
      </c>
      <c r="D6" s="29">
        <v>1642</v>
      </c>
      <c r="E6" s="29">
        <v>361.24</v>
      </c>
      <c r="F6" s="29">
        <v>0</v>
      </c>
      <c r="G6" s="29">
        <v>45351</v>
      </c>
      <c r="H6" s="29">
        <v>45301</v>
      </c>
      <c r="I6" s="32">
        <v>-50</v>
      </c>
      <c r="J6" s="25" t="s">
        <v>13</v>
      </c>
      <c r="K6" s="26">
        <f>IF(J6="N",SUM(D6,E6,F6),SUM(D6,F6))</f>
        <v>1642</v>
      </c>
      <c r="L6" s="27">
        <f>PRODUCT(I6,K6)</f>
        <v>-82100</v>
      </c>
    </row>
    <row r="7" spans="1:12" ht="14.25">
      <c r="A7" s="5" t="s">
        <v>14</v>
      </c>
      <c r="B7" s="28" t="s">
        <v>24</v>
      </c>
      <c r="C7" s="29">
        <v>45300</v>
      </c>
      <c r="D7" s="29">
        <v>1090.95</v>
      </c>
      <c r="E7" s="29">
        <v>173.37</v>
      </c>
      <c r="F7" s="29">
        <v>0</v>
      </c>
      <c r="G7" s="29">
        <v>45412</v>
      </c>
      <c r="H7" s="29">
        <v>45308</v>
      </c>
      <c r="I7" s="32">
        <v>-104</v>
      </c>
      <c r="J7" s="25" t="s">
        <v>13</v>
      </c>
      <c r="K7" s="26">
        <f>IF(J7="N",SUM(D7,E7,F7),SUM(D7,F7))</f>
        <v>1090.95</v>
      </c>
      <c r="L7" s="27">
        <f>PRODUCT(I7,K7)</f>
        <v>-113458.8</v>
      </c>
    </row>
    <row r="8" spans="1:12" ht="14.25">
      <c r="A8" s="5" t="s">
        <v>14</v>
      </c>
      <c r="B8" s="28" t="s">
        <v>25</v>
      </c>
      <c r="C8" s="29">
        <v>45303</v>
      </c>
      <c r="D8" s="30">
        <v>37.85</v>
      </c>
      <c r="E8" s="30">
        <v>0</v>
      </c>
      <c r="F8" s="30">
        <v>0</v>
      </c>
      <c r="G8" s="30">
        <v>45333</v>
      </c>
      <c r="H8" s="30">
        <v>45308</v>
      </c>
      <c r="I8" s="33">
        <v>-25</v>
      </c>
      <c r="J8" s="6" t="s">
        <v>15</v>
      </c>
      <c r="K8" s="31">
        <f>IF(J8="N",SUM(D8,E8,F8),SUM(D8,F8))</f>
        <v>37.85</v>
      </c>
      <c r="L8" s="34">
        <f>PRODUCT(I8,K8)</f>
        <v>-946.25</v>
      </c>
    </row>
    <row r="9" spans="1:12" ht="14.25">
      <c r="A9" s="6" t="s">
        <v>14</v>
      </c>
      <c r="B9" s="12" t="s">
        <v>26</v>
      </c>
      <c r="C9" s="30">
        <v>45306</v>
      </c>
      <c r="D9" s="30">
        <v>186.89</v>
      </c>
      <c r="E9" s="30">
        <v>41.12</v>
      </c>
      <c r="F9" s="30">
        <v>0</v>
      </c>
      <c r="G9" s="30">
        <v>45346</v>
      </c>
      <c r="H9" s="30">
        <v>45322</v>
      </c>
      <c r="I9" s="33">
        <v>-24</v>
      </c>
      <c r="J9" s="6" t="s">
        <v>13</v>
      </c>
      <c r="K9" s="31">
        <f>IF(J9="N",SUM(D9,E9,F9),SUM(D9,F9))</f>
        <v>186.89</v>
      </c>
      <c r="L9" s="34">
        <f>PRODUCT(I9,K9)</f>
        <v>-4485.36</v>
      </c>
    </row>
    <row r="10" spans="1:12" ht="14.25">
      <c r="A10" s="6" t="s">
        <v>14</v>
      </c>
      <c r="B10" s="12" t="s">
        <v>16</v>
      </c>
      <c r="C10" s="30">
        <v>45315</v>
      </c>
      <c r="D10" s="30">
        <v>370</v>
      </c>
      <c r="E10" s="30">
        <v>18.5</v>
      </c>
      <c r="F10" s="30">
        <v>0</v>
      </c>
      <c r="G10" s="30">
        <v>45332</v>
      </c>
      <c r="H10" s="30">
        <v>45322</v>
      </c>
      <c r="I10" s="33">
        <v>-10</v>
      </c>
      <c r="J10" s="6" t="s">
        <v>13</v>
      </c>
      <c r="K10" s="31">
        <f>IF(J10="N",SUM(D10,E10,F10),SUM(D10,F10))</f>
        <v>370</v>
      </c>
      <c r="L10" s="34">
        <f>PRODUCT(I10,K10)</f>
        <v>-3700</v>
      </c>
    </row>
    <row r="11" spans="1:12" ht="14.25">
      <c r="A11" s="6" t="s">
        <v>14</v>
      </c>
      <c r="B11" s="12" t="s">
        <v>27</v>
      </c>
      <c r="C11" s="30">
        <v>45320</v>
      </c>
      <c r="D11" s="30">
        <v>140</v>
      </c>
      <c r="E11" s="30">
        <v>0</v>
      </c>
      <c r="F11" s="30">
        <v>0</v>
      </c>
      <c r="G11" s="30">
        <v>45351</v>
      </c>
      <c r="H11" s="30">
        <v>45322</v>
      </c>
      <c r="I11" s="33">
        <v>-29</v>
      </c>
      <c r="J11" s="6" t="s">
        <v>15</v>
      </c>
      <c r="K11" s="31">
        <f>IF(J11="N",SUM(D11,E11,F11),SUM(D11,F11))</f>
        <v>140</v>
      </c>
      <c r="L11" s="34">
        <f>PRODUCT(I11,K11)</f>
        <v>-4060</v>
      </c>
    </row>
    <row r="12" spans="1:12" ht="14.25">
      <c r="A12" s="6" t="s">
        <v>14</v>
      </c>
      <c r="B12" s="12" t="s">
        <v>28</v>
      </c>
      <c r="C12" s="30">
        <v>45321</v>
      </c>
      <c r="D12" s="30">
        <v>1200</v>
      </c>
      <c r="E12" s="30">
        <v>0</v>
      </c>
      <c r="F12" s="30">
        <v>0</v>
      </c>
      <c r="G12" s="30">
        <v>45351</v>
      </c>
      <c r="H12" s="30">
        <v>45334</v>
      </c>
      <c r="I12" s="33">
        <v>-17</v>
      </c>
      <c r="J12" s="6" t="s">
        <v>15</v>
      </c>
      <c r="K12" s="31">
        <f>IF(J12="N",SUM(D12,E12,F12),SUM(D12,F12))</f>
        <v>1200</v>
      </c>
      <c r="L12" s="34">
        <f>PRODUCT(I12,K12)</f>
        <v>-20400</v>
      </c>
    </row>
    <row r="13" spans="1:12" ht="14.25">
      <c r="A13" s="6" t="s">
        <v>14</v>
      </c>
      <c r="B13" s="12" t="s">
        <v>29</v>
      </c>
      <c r="C13" s="30">
        <v>45322</v>
      </c>
      <c r="D13" s="30">
        <v>145.45</v>
      </c>
      <c r="E13" s="30">
        <v>14.55</v>
      </c>
      <c r="F13" s="30">
        <v>0</v>
      </c>
      <c r="G13" s="30">
        <v>45351</v>
      </c>
      <c r="H13" s="30">
        <v>45334</v>
      </c>
      <c r="I13" s="33">
        <v>-17</v>
      </c>
      <c r="J13" s="6" t="s">
        <v>13</v>
      </c>
      <c r="K13" s="31">
        <f>IF(J13="N",SUM(D13,E13,F13),SUM(D13,F13))</f>
        <v>145.45</v>
      </c>
      <c r="L13" s="34">
        <f>PRODUCT(I13,K13)</f>
        <v>-2472.6499999999996</v>
      </c>
    </row>
    <row r="14" spans="1:12" ht="14.25">
      <c r="A14" s="6" t="s">
        <v>14</v>
      </c>
      <c r="B14" s="12" t="s">
        <v>30</v>
      </c>
      <c r="C14" s="30">
        <v>45322</v>
      </c>
      <c r="D14" s="30">
        <v>145.45</v>
      </c>
      <c r="E14" s="30">
        <v>14.55</v>
      </c>
      <c r="F14" s="30">
        <v>0</v>
      </c>
      <c r="G14" s="30">
        <v>45351</v>
      </c>
      <c r="H14" s="30">
        <v>45334</v>
      </c>
      <c r="I14" s="33">
        <v>-17</v>
      </c>
      <c r="J14" s="6" t="s">
        <v>13</v>
      </c>
      <c r="K14" s="31">
        <f>IF(J14="N",SUM(D14,E14,F14),SUM(D14,F14))</f>
        <v>145.45</v>
      </c>
      <c r="L14" s="34">
        <f>PRODUCT(I14,K14)</f>
        <v>-2472.6499999999996</v>
      </c>
    </row>
    <row r="15" spans="1:12" ht="14.25">
      <c r="A15" s="6" t="s">
        <v>14</v>
      </c>
      <c r="B15" s="12" t="s">
        <v>31</v>
      </c>
      <c r="C15" s="30">
        <v>45322</v>
      </c>
      <c r="D15" s="30">
        <v>636.36</v>
      </c>
      <c r="E15" s="30">
        <v>63.64</v>
      </c>
      <c r="F15" s="30">
        <v>0</v>
      </c>
      <c r="G15" s="30">
        <v>45351</v>
      </c>
      <c r="H15" s="30">
        <v>45334</v>
      </c>
      <c r="I15" s="33">
        <v>-17</v>
      </c>
      <c r="J15" s="6" t="s">
        <v>13</v>
      </c>
      <c r="K15" s="31">
        <f>IF(J15="N",SUM(D15,E15,F15),SUM(D15,F15))</f>
        <v>636.36</v>
      </c>
      <c r="L15" s="34">
        <f>PRODUCT(I15,K15)</f>
        <v>-10818.12</v>
      </c>
    </row>
    <row r="16" spans="1:12" ht="14.25">
      <c r="A16" s="6" t="s">
        <v>14</v>
      </c>
      <c r="B16" s="12" t="s">
        <v>33</v>
      </c>
      <c r="C16" s="30">
        <v>45322</v>
      </c>
      <c r="D16" s="30">
        <v>1042.15</v>
      </c>
      <c r="E16" s="30">
        <v>229.27</v>
      </c>
      <c r="F16" s="30">
        <v>0</v>
      </c>
      <c r="G16" s="30">
        <v>45351</v>
      </c>
      <c r="H16" s="30">
        <v>45334</v>
      </c>
      <c r="I16" s="33">
        <v>-17</v>
      </c>
      <c r="J16" s="6" t="s">
        <v>13</v>
      </c>
      <c r="K16" s="31">
        <f>IF(J16="N",SUM(D16,E16,F16),SUM(D16,F16))</f>
        <v>1042.15</v>
      </c>
      <c r="L16" s="34">
        <f>PRODUCT(I16,K16)</f>
        <v>-17716.550000000003</v>
      </c>
    </row>
    <row r="17" spans="1:12" ht="14.25">
      <c r="A17" s="6" t="s">
        <v>14</v>
      </c>
      <c r="B17" s="12" t="s">
        <v>32</v>
      </c>
      <c r="C17" s="30">
        <v>45327</v>
      </c>
      <c r="D17" s="30">
        <v>117.37</v>
      </c>
      <c r="E17" s="30">
        <v>0</v>
      </c>
      <c r="F17" s="30">
        <v>0</v>
      </c>
      <c r="G17" s="30">
        <v>45357</v>
      </c>
      <c r="H17" s="30">
        <v>45334</v>
      </c>
      <c r="I17" s="33">
        <v>-23</v>
      </c>
      <c r="J17" s="6" t="s">
        <v>15</v>
      </c>
      <c r="K17" s="31">
        <f>IF(J17="N",SUM(D17,E17,F17),SUM(D17,F17))</f>
        <v>117.37</v>
      </c>
      <c r="L17" s="34">
        <f>PRODUCT(I17,K17)</f>
        <v>-2699.51</v>
      </c>
    </row>
    <row r="18" spans="1:12" ht="14.25">
      <c r="A18" s="6" t="s">
        <v>14</v>
      </c>
      <c r="B18" s="12" t="s">
        <v>34</v>
      </c>
      <c r="C18" s="30">
        <v>45327</v>
      </c>
      <c r="D18" s="30">
        <v>473</v>
      </c>
      <c r="E18" s="30">
        <v>0</v>
      </c>
      <c r="F18" s="30">
        <v>0</v>
      </c>
      <c r="G18" s="30">
        <v>45382</v>
      </c>
      <c r="H18" s="30">
        <v>45334</v>
      </c>
      <c r="I18" s="33">
        <v>-48</v>
      </c>
      <c r="J18" s="6" t="s">
        <v>15</v>
      </c>
      <c r="K18" s="31">
        <f>IF(J18="N",SUM(D18,E18,F18),SUM(D18,F18))</f>
        <v>473</v>
      </c>
      <c r="L18" s="34">
        <f>PRODUCT(I18,K18)</f>
        <v>-22704</v>
      </c>
    </row>
    <row r="19" spans="1:12" ht="14.25">
      <c r="A19" s="6" t="s">
        <v>14</v>
      </c>
      <c r="B19" s="12" t="s">
        <v>35</v>
      </c>
      <c r="C19" s="30">
        <v>45338</v>
      </c>
      <c r="D19" s="30">
        <v>16885.37</v>
      </c>
      <c r="E19" s="30">
        <v>3714.78</v>
      </c>
      <c r="F19" s="30">
        <v>0</v>
      </c>
      <c r="G19" s="30">
        <v>45382</v>
      </c>
      <c r="H19" s="30">
        <v>45357</v>
      </c>
      <c r="I19" s="33">
        <v>-25</v>
      </c>
      <c r="J19" s="6" t="s">
        <v>13</v>
      </c>
      <c r="K19" s="31">
        <f>IF(J19="N",SUM(D19,E19,F19),SUM(D19,F19))</f>
        <v>16885.37</v>
      </c>
      <c r="L19" s="34">
        <f>PRODUCT(I19,K19)</f>
        <v>-422134.25</v>
      </c>
    </row>
    <row r="20" spans="1:12" ht="14.25">
      <c r="A20" s="6" t="s">
        <v>14</v>
      </c>
      <c r="B20" s="12" t="s">
        <v>43</v>
      </c>
      <c r="C20" s="30">
        <v>45341</v>
      </c>
      <c r="D20" s="30">
        <v>862.2</v>
      </c>
      <c r="E20" s="30">
        <v>189.68</v>
      </c>
      <c r="F20" s="30">
        <v>0</v>
      </c>
      <c r="G20" s="30">
        <v>45412</v>
      </c>
      <c r="H20" s="30">
        <v>45357</v>
      </c>
      <c r="I20" s="33">
        <v>-55</v>
      </c>
      <c r="J20" s="6" t="s">
        <v>13</v>
      </c>
      <c r="K20" s="31">
        <f>IF(J20="N",SUM(D20,E20,F20),SUM(D20,F20))</f>
        <v>862.2</v>
      </c>
      <c r="L20" s="34">
        <f>PRODUCT(I20,K20)</f>
        <v>-47421</v>
      </c>
    </row>
    <row r="21" spans="1:12" ht="14.25">
      <c r="A21" s="6" t="s">
        <v>14</v>
      </c>
      <c r="B21" s="12" t="s">
        <v>36</v>
      </c>
      <c r="C21" s="30">
        <v>45348</v>
      </c>
      <c r="D21" s="30">
        <v>217.06</v>
      </c>
      <c r="E21" s="30">
        <v>47.75</v>
      </c>
      <c r="F21" s="30">
        <v>0</v>
      </c>
      <c r="G21" s="30">
        <v>45377</v>
      </c>
      <c r="H21" s="30">
        <v>45357</v>
      </c>
      <c r="I21" s="33">
        <v>-20</v>
      </c>
      <c r="J21" s="6" t="s">
        <v>13</v>
      </c>
      <c r="K21" s="31">
        <f>IF(J21="N",SUM(D21,E21,F21),SUM(D21,F21))</f>
        <v>217.06</v>
      </c>
      <c r="L21" s="34">
        <f>PRODUCT(I21,K21)</f>
        <v>-4341.2</v>
      </c>
    </row>
    <row r="22" spans="1:12" ht="14.25">
      <c r="A22" s="6" t="s">
        <v>14</v>
      </c>
      <c r="B22" s="12" t="s">
        <v>37</v>
      </c>
      <c r="C22" s="30">
        <v>45348</v>
      </c>
      <c r="D22" s="30">
        <v>217.06</v>
      </c>
      <c r="E22" s="30">
        <v>47.75</v>
      </c>
      <c r="F22" s="30">
        <v>0</v>
      </c>
      <c r="G22" s="30">
        <v>45377</v>
      </c>
      <c r="H22" s="30">
        <v>45357</v>
      </c>
      <c r="I22" s="33">
        <v>-20</v>
      </c>
      <c r="J22" s="6" t="s">
        <v>13</v>
      </c>
      <c r="K22" s="31">
        <f>IF(J22="N",SUM(D22,E22,F22),SUM(D22,F22))</f>
        <v>217.06</v>
      </c>
      <c r="L22" s="34">
        <f>PRODUCT(I22,K22)</f>
        <v>-4341.2</v>
      </c>
    </row>
    <row r="23" spans="1:12" ht="14.25">
      <c r="A23" s="6" t="s">
        <v>14</v>
      </c>
      <c r="B23" s="12" t="s">
        <v>38</v>
      </c>
      <c r="C23" s="30">
        <v>45348</v>
      </c>
      <c r="D23" s="30">
        <v>217.06</v>
      </c>
      <c r="E23" s="30">
        <v>47.75</v>
      </c>
      <c r="F23" s="30">
        <v>0</v>
      </c>
      <c r="G23" s="30">
        <v>45377</v>
      </c>
      <c r="H23" s="30">
        <v>45357</v>
      </c>
      <c r="I23" s="33">
        <v>-20</v>
      </c>
      <c r="J23" s="6" t="s">
        <v>13</v>
      </c>
      <c r="K23" s="31">
        <f>IF(J23="N",SUM(D23,E23,F23),SUM(D23,F23))</f>
        <v>217.06</v>
      </c>
      <c r="L23" s="34">
        <f>PRODUCT(I23,K23)</f>
        <v>-4341.2</v>
      </c>
    </row>
    <row r="24" spans="1:12" ht="14.25">
      <c r="A24" s="6" t="s">
        <v>14</v>
      </c>
      <c r="B24" s="12" t="s">
        <v>39</v>
      </c>
      <c r="C24" s="30">
        <v>45351</v>
      </c>
      <c r="D24" s="30">
        <v>354.55</v>
      </c>
      <c r="E24" s="30">
        <v>35.45</v>
      </c>
      <c r="F24" s="30">
        <v>0</v>
      </c>
      <c r="G24" s="30">
        <v>45380</v>
      </c>
      <c r="H24" s="30">
        <v>45357</v>
      </c>
      <c r="I24" s="33">
        <v>-23</v>
      </c>
      <c r="J24" s="6" t="s">
        <v>13</v>
      </c>
      <c r="K24" s="31">
        <f>IF(J24="N",SUM(D24,E24,F24),SUM(D24,F24))</f>
        <v>354.55</v>
      </c>
      <c r="L24" s="34">
        <f>PRODUCT(I24,K24)</f>
        <v>-8154.650000000001</v>
      </c>
    </row>
    <row r="25" spans="1:12" ht="14.25">
      <c r="A25" s="6" t="s">
        <v>14</v>
      </c>
      <c r="B25" s="12" t="s">
        <v>40</v>
      </c>
      <c r="C25" s="30">
        <v>45351</v>
      </c>
      <c r="D25" s="30">
        <v>436.36</v>
      </c>
      <c r="E25" s="30">
        <v>43.64</v>
      </c>
      <c r="F25" s="30">
        <v>0</v>
      </c>
      <c r="G25" s="30">
        <v>45380</v>
      </c>
      <c r="H25" s="30">
        <v>45357</v>
      </c>
      <c r="I25" s="33">
        <v>-23</v>
      </c>
      <c r="J25" s="6" t="s">
        <v>13</v>
      </c>
      <c r="K25" s="31">
        <f>IF(J25="N",SUM(D25,E25,F25),SUM(D25,F25))</f>
        <v>436.36</v>
      </c>
      <c r="L25" s="34">
        <f>PRODUCT(I25,K25)</f>
        <v>-10036.28</v>
      </c>
    </row>
    <row r="26" spans="1:12" ht="14.25">
      <c r="A26" s="6" t="s">
        <v>14</v>
      </c>
      <c r="B26" s="12" t="s">
        <v>41</v>
      </c>
      <c r="C26" s="30">
        <v>45351</v>
      </c>
      <c r="D26" s="30">
        <v>1890.91</v>
      </c>
      <c r="E26" s="30">
        <v>189.09</v>
      </c>
      <c r="F26" s="30">
        <v>0</v>
      </c>
      <c r="G26" s="30">
        <v>45380</v>
      </c>
      <c r="H26" s="30">
        <v>45357</v>
      </c>
      <c r="I26" s="33">
        <v>-23</v>
      </c>
      <c r="J26" s="6" t="s">
        <v>13</v>
      </c>
      <c r="K26" s="31">
        <f>IF(J26="N",SUM(D26,E26,F26),SUM(D26,F26))</f>
        <v>1890.91</v>
      </c>
      <c r="L26" s="34">
        <f>PRODUCT(I26,K26)</f>
        <v>-43490.93</v>
      </c>
    </row>
    <row r="27" spans="1:12" ht="14.25">
      <c r="A27" s="6" t="s">
        <v>14</v>
      </c>
      <c r="B27" s="12" t="s">
        <v>42</v>
      </c>
      <c r="C27" s="30">
        <v>45351</v>
      </c>
      <c r="D27" s="30">
        <v>440.91</v>
      </c>
      <c r="E27" s="30">
        <v>44.09</v>
      </c>
      <c r="F27" s="30">
        <v>0</v>
      </c>
      <c r="G27" s="30">
        <v>45380</v>
      </c>
      <c r="H27" s="30">
        <v>45357</v>
      </c>
      <c r="I27" s="33">
        <v>-23</v>
      </c>
      <c r="J27" s="6" t="s">
        <v>13</v>
      </c>
      <c r="K27" s="31">
        <f>IF(J27="N",SUM(D27,E27,F27),SUM(D27,F27))</f>
        <v>440.91</v>
      </c>
      <c r="L27" s="34">
        <f>PRODUCT(I27,K27)</f>
        <v>-10140.93</v>
      </c>
    </row>
    <row r="28" spans="1:12" ht="14.25">
      <c r="A28" s="6" t="s">
        <v>14</v>
      </c>
      <c r="B28" s="12" t="s">
        <v>44</v>
      </c>
      <c r="C28" s="30">
        <v>45355</v>
      </c>
      <c r="D28" s="30">
        <v>163</v>
      </c>
      <c r="E28" s="30">
        <v>31.72</v>
      </c>
      <c r="F28" s="30">
        <v>0</v>
      </c>
      <c r="G28" s="30">
        <v>45412</v>
      </c>
      <c r="H28" s="30">
        <v>45358</v>
      </c>
      <c r="I28" s="33">
        <v>-54</v>
      </c>
      <c r="J28" s="6" t="s">
        <v>13</v>
      </c>
      <c r="K28" s="31">
        <f>IF(J28="N",SUM(D28,E28,F28),SUM(D28,F28))</f>
        <v>163</v>
      </c>
      <c r="L28" s="34">
        <f>PRODUCT(I28,K28)</f>
        <v>-8802</v>
      </c>
    </row>
    <row r="29" spans="1:12" ht="14.25">
      <c r="A29" s="6" t="s">
        <v>14</v>
      </c>
      <c r="B29" s="12" t="s">
        <v>45</v>
      </c>
      <c r="C29" s="30">
        <v>45358</v>
      </c>
      <c r="D29" s="30">
        <v>197.92</v>
      </c>
      <c r="E29" s="30">
        <v>43.54</v>
      </c>
      <c r="F29" s="30">
        <v>0</v>
      </c>
      <c r="G29" s="30">
        <v>45388</v>
      </c>
      <c r="H29" s="30">
        <v>45374</v>
      </c>
      <c r="I29" s="33">
        <v>-14</v>
      </c>
      <c r="J29" s="6" t="s">
        <v>13</v>
      </c>
      <c r="K29" s="31">
        <f>IF(J29="N",SUM(D29,E29,F29),SUM(D29,F29))</f>
        <v>197.92</v>
      </c>
      <c r="L29" s="34">
        <f>PRODUCT(I29,K29)</f>
        <v>-2770.8799999999997</v>
      </c>
    </row>
    <row r="30" spans="1:12" ht="14.25">
      <c r="A30" s="6" t="s">
        <v>14</v>
      </c>
      <c r="B30" s="12" t="s">
        <v>46</v>
      </c>
      <c r="C30" s="30">
        <v>45358</v>
      </c>
      <c r="D30" s="30">
        <v>630</v>
      </c>
      <c r="E30" s="30">
        <v>138.6</v>
      </c>
      <c r="F30" s="30">
        <v>0</v>
      </c>
      <c r="G30" s="30">
        <v>45412</v>
      </c>
      <c r="H30" s="30">
        <v>45374</v>
      </c>
      <c r="I30" s="33">
        <v>-38</v>
      </c>
      <c r="J30" s="6" t="s">
        <v>13</v>
      </c>
      <c r="K30" s="31">
        <f>IF(J30="N",SUM(D30,E30,F30),SUM(D30,F30))</f>
        <v>630</v>
      </c>
      <c r="L30" s="34">
        <f>PRODUCT(I30,K30)</f>
        <v>-23940</v>
      </c>
    </row>
    <row r="31" spans="1:12" ht="14.25">
      <c r="A31" s="6" t="s">
        <v>14</v>
      </c>
      <c r="B31" s="12" t="s">
        <v>47</v>
      </c>
      <c r="C31" s="30">
        <v>45369</v>
      </c>
      <c r="D31" s="30">
        <v>1436.5</v>
      </c>
      <c r="E31" s="30">
        <v>0</v>
      </c>
      <c r="F31" s="30">
        <v>0</v>
      </c>
      <c r="G31" s="30">
        <v>45399</v>
      </c>
      <c r="H31" s="30">
        <v>45374</v>
      </c>
      <c r="I31" s="33">
        <v>-25</v>
      </c>
      <c r="J31" s="6" t="s">
        <v>15</v>
      </c>
      <c r="K31" s="31">
        <f>IF(J31="N",SUM(D31,E31,F31),SUM(D31,F31))</f>
        <v>1436.5</v>
      </c>
      <c r="L31" s="34">
        <f>PRODUCT(I31,K31)</f>
        <v>-35912.5</v>
      </c>
    </row>
    <row r="32" spans="1:12" ht="14.25">
      <c r="A32" s="6" t="s">
        <v>14</v>
      </c>
      <c r="B32" s="12" t="s">
        <v>48</v>
      </c>
      <c r="C32" s="30">
        <v>45376</v>
      </c>
      <c r="D32" s="30">
        <v>217.06</v>
      </c>
      <c r="E32" s="30">
        <v>47.75</v>
      </c>
      <c r="F32" s="30">
        <v>0</v>
      </c>
      <c r="G32" s="30">
        <v>45407</v>
      </c>
      <c r="H32" s="30">
        <v>45377</v>
      </c>
      <c r="I32" s="33">
        <v>-30</v>
      </c>
      <c r="J32" s="6" t="s">
        <v>13</v>
      </c>
      <c r="K32" s="31">
        <f>IF(J32="N",SUM(D32,E32,F32),SUM(D32,F32))</f>
        <v>217.06</v>
      </c>
      <c r="L32" s="34">
        <f>PRODUCT(I32,K32)</f>
        <v>-6511.8</v>
      </c>
    </row>
    <row r="33" spans="1:12" ht="15">
      <c r="A33" s="6"/>
      <c r="B33" s="12"/>
      <c r="C33" s="10"/>
      <c r="D33" s="6"/>
      <c r="E33" s="6"/>
      <c r="F33" s="6"/>
      <c r="G33" s="10"/>
      <c r="H33" s="10"/>
      <c r="I33" s="6"/>
      <c r="J33" s="7" t="s">
        <v>17</v>
      </c>
      <c r="K33" s="8">
        <f>SUM(K5:K32)</f>
        <v>90293.42999999998</v>
      </c>
      <c r="L33" s="9">
        <f>SUM(L5:L32)</f>
        <v>-1097072.7100000002</v>
      </c>
    </row>
    <row r="38" ht="12.75">
      <c r="B38" s="13" t="s">
        <v>18</v>
      </c>
    </row>
    <row r="39" spans="1:3" ht="12.75">
      <c r="A39" s="2" t="s">
        <v>19</v>
      </c>
      <c r="B39" s="13" t="s">
        <v>20</v>
      </c>
      <c r="C39" s="3">
        <f>L33/K33</f>
        <v>-12.150083455684433</v>
      </c>
    </row>
    <row r="40" ht="12.75">
      <c r="B40" s="13" t="s">
        <v>21</v>
      </c>
    </row>
  </sheetData>
  <sheetProtection/>
  <mergeCells count="1">
    <mergeCell ref="B1:L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2023-04-01T11:06:07Z</cp:lastPrinted>
  <dcterms:modified xsi:type="dcterms:W3CDTF">2024-04-09T12:50:19Z</dcterms:modified>
  <cp:category/>
  <cp:version/>
  <cp:contentType/>
  <cp:contentStatus/>
</cp:coreProperties>
</file>